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avlů\Desktop\Nová složka\Tichý - KUBA\Gymnázium Boskovice Kotelna\"/>
    </mc:Choice>
  </mc:AlternateContent>
  <xr:revisionPtr revIDLastSave="0" documentId="13_ncr:1_{B9E51FDA-9FEE-4183-BE33-15604D81E7F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kapitulace" sheetId="2" r:id="rId1"/>
    <sheet name="Položky" sheetId="1" r:id="rId2"/>
    <sheet name="Rozvodnice" sheetId="3" r:id="rId3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89" i="1" l="1"/>
  <c r="G90" i="1"/>
  <c r="G91" i="1"/>
  <c r="G92" i="1"/>
  <c r="G93" i="1"/>
  <c r="G94" i="1"/>
  <c r="G95" i="1"/>
  <c r="G96" i="1"/>
  <c r="G88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43" i="1"/>
  <c r="G67" i="1" s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" i="1"/>
  <c r="F17" i="3"/>
  <c r="F16" i="3"/>
  <c r="F4" i="3"/>
  <c r="F5" i="3"/>
  <c r="F6" i="3"/>
  <c r="F7" i="3"/>
  <c r="F8" i="3"/>
  <c r="F9" i="3"/>
  <c r="F10" i="3"/>
  <c r="F11" i="3"/>
  <c r="F12" i="3"/>
  <c r="F13" i="3"/>
  <c r="F3" i="3"/>
  <c r="G36" i="1" l="1"/>
  <c r="C5" i="2" s="1"/>
  <c r="G70" i="1"/>
  <c r="G73" i="1" s="1"/>
  <c r="C6" i="2" s="1"/>
  <c r="C7" i="2" s="1"/>
  <c r="G99" i="1"/>
  <c r="C11" i="2" s="1"/>
  <c r="C12" i="2" s="1"/>
  <c r="F18" i="3"/>
  <c r="D78" i="1" s="1"/>
  <c r="G78" i="1" s="1"/>
  <c r="F14" i="3"/>
  <c r="D77" i="1" s="1"/>
  <c r="G77" i="1" s="1"/>
  <c r="G81" i="1" l="1"/>
  <c r="C15" i="2" s="1"/>
  <c r="C17" i="2" s="1"/>
  <c r="C8" i="2"/>
  <c r="C22" i="2" l="1"/>
  <c r="C26" i="2" s="1"/>
  <c r="C27" i="2" s="1"/>
  <c r="C28" i="2" s="1"/>
</calcChain>
</file>

<file path=xl/sharedStrings.xml><?xml version="1.0" encoding="utf-8"?>
<sst xmlns="http://schemas.openxmlformats.org/spreadsheetml/2006/main" count="297" uniqueCount="197">
  <si>
    <t>C21M - Elektromontáže</t>
  </si>
  <si>
    <t>poř.č.</t>
  </si>
  <si>
    <t>číslo pol.</t>
  </si>
  <si>
    <t>popis položky</t>
  </si>
  <si>
    <t>jedn.cena</t>
  </si>
  <si>
    <t>množství</t>
  </si>
  <si>
    <t>jedn.</t>
  </si>
  <si>
    <t>celkem [Kč]</t>
  </si>
  <si>
    <t>DPH</t>
  </si>
  <si>
    <t>210010082</t>
  </si>
  <si>
    <t>trubka inst.pancéř.z PH typ 8016 R=16mm (PU)</t>
  </si>
  <si>
    <t>m</t>
  </si>
  <si>
    <t>210010083</t>
  </si>
  <si>
    <t>trubka inst.pancéř.z PH typ 8021 R=21mm (PU)</t>
  </si>
  <si>
    <t>210010084</t>
  </si>
  <si>
    <t>trubka inst.pancéř.z PH typ 8029 R=29mm (PU)</t>
  </si>
  <si>
    <t>210010522</t>
  </si>
  <si>
    <t>odvíčkování nebo zavíčko. víčko na šrouby</t>
  </si>
  <si>
    <t>ks</t>
  </si>
  <si>
    <t>210010603V</t>
  </si>
  <si>
    <t>Příchytka trubky  PH 16,21,29</t>
  </si>
  <si>
    <t>210010623V</t>
  </si>
  <si>
    <t>osazení bezšroubové  vícenásobné svorky</t>
  </si>
  <si>
    <t>210100001</t>
  </si>
  <si>
    <t>ukonč.vod.v rozv.vč.zap.a konc.do 2.5mm2</t>
  </si>
  <si>
    <t>210100002</t>
  </si>
  <si>
    <t>ukonč.vod.v rozv.vč.zap.a konc.do 6mm2</t>
  </si>
  <si>
    <t>210100003</t>
  </si>
  <si>
    <t>ukonč.vod.v rozv.vč.zap.a konc.do 16mm2</t>
  </si>
  <si>
    <t>210100258</t>
  </si>
  <si>
    <t>ukonč.kab.smršt.zákl.do 5x4 mm2</t>
  </si>
  <si>
    <t>210100259</t>
  </si>
  <si>
    <t>ukonč.kab.smršt.zákl.do 5x10 mm2</t>
  </si>
  <si>
    <t>210110003</t>
  </si>
  <si>
    <t>sériový přep. řazení 5 nást. prost.vlhké</t>
  </si>
  <si>
    <t>210111022</t>
  </si>
  <si>
    <t>zás.v krabici prost.obyč. 10/16A 250V 2P+Z průb.m.</t>
  </si>
  <si>
    <t>210120451</t>
  </si>
  <si>
    <t>jistič 3-pólový bez krytu</t>
  </si>
  <si>
    <t>210190002</t>
  </si>
  <si>
    <t>mont.oceloplech.rozvodnic do 50kg</t>
  </si>
  <si>
    <t>210220321</t>
  </si>
  <si>
    <t>svorka na potrubí "Bernard" vč.pásku (bez vodič.)</t>
  </si>
  <si>
    <t>210220364V</t>
  </si>
  <si>
    <t>ekvipotenciální svorkovnice s krytem</t>
  </si>
  <si>
    <t>210800645</t>
  </si>
  <si>
    <t>CYA 4 mm2 zelenožlutý (PU)</t>
  </si>
  <si>
    <t>210800646</t>
  </si>
  <si>
    <t>CYA 6 mm2 zelenožlutý (PU)</t>
  </si>
  <si>
    <t>210800647</t>
  </si>
  <si>
    <t>CYA 10 mm2 zelenožlutý (PU)</t>
  </si>
  <si>
    <t>210810045</t>
  </si>
  <si>
    <t>CYKY-CYKYm 3Cx1.5 mm2 750V (PU)</t>
  </si>
  <si>
    <t>210810046</t>
  </si>
  <si>
    <t>CYKY-CYKYm 3Cx2.5 mm2 750V (PU)</t>
  </si>
  <si>
    <t>210810052</t>
  </si>
  <si>
    <t>CYKY-CYKYm 5cx6 mm2 750V (PU)</t>
  </si>
  <si>
    <t>210810057</t>
  </si>
  <si>
    <t>CYKY-CYKYm 5Cx4 mm2 750V (PU)</t>
  </si>
  <si>
    <t>210950101</t>
  </si>
  <si>
    <t>označovací štítek na kabel(navíc proti ČSN)</t>
  </si>
  <si>
    <t>210950202</t>
  </si>
  <si>
    <t>přípl. za zatahování kab. při váze kab. do 2kg</t>
  </si>
  <si>
    <t>211010006</t>
  </si>
  <si>
    <t>osaz.hmožd.do zdi z pál.cihel/stř.tvrd.kamene HM 8</t>
  </si>
  <si>
    <t>215011366V</t>
  </si>
  <si>
    <t>krab.rozvodka do 4mm2</t>
  </si>
  <si>
    <t>215202117V</t>
  </si>
  <si>
    <t>Svítidlo LED , přisazené</t>
  </si>
  <si>
    <t>215202118V</t>
  </si>
  <si>
    <t>Svítidlo LED průmyslové IP66</t>
  </si>
  <si>
    <t>215995913V</t>
  </si>
  <si>
    <t>Zapojení  a osazení  zásuvkové skříně IP 54</t>
  </si>
  <si>
    <t>Celkem za ceník:</t>
  </si>
  <si>
    <t>Materiály</t>
  </si>
  <si>
    <t>00207</t>
  </si>
  <si>
    <t>trubka panc. instal. z PH 8016 R=16mm</t>
  </si>
  <si>
    <t>00208</t>
  </si>
  <si>
    <t>trubka panc. instal. z PH 8021 R=21mm</t>
  </si>
  <si>
    <t>00209</t>
  </si>
  <si>
    <t>trubka panc. instal. z PH 8029 R=29mm</t>
  </si>
  <si>
    <t>00712</t>
  </si>
  <si>
    <t>Přepínač sériový č. 5,  IP 54, pro průběžnou montáž,  10 AX, 250 V AC, Upevnění šrouby. Šroubové svorky (pro vodiče 1-2,5 mm?).</t>
  </si>
  <si>
    <t>00775</t>
  </si>
  <si>
    <t>Zásuvka jednonásobná IP 54, s ochranným kolíkem, s víčkem, s popisovým polem, pro průběžnou montáž, 16 A, 250 V AC, Upevnění šrouby.. Šroubové svorky (pro vodiče 1,5-2,5 mm?)</t>
  </si>
  <si>
    <t>01487</t>
  </si>
  <si>
    <t>svorka na potrubí "Bernard" + pásek</t>
  </si>
  <si>
    <t>02943</t>
  </si>
  <si>
    <t>CYKY 5x6mm2</t>
  </si>
  <si>
    <t>02962</t>
  </si>
  <si>
    <t>CYKY 5Cx4mm2</t>
  </si>
  <si>
    <t>05151</t>
  </si>
  <si>
    <t>hmoždinka HM8 + vrut</t>
  </si>
  <si>
    <t>11500</t>
  </si>
  <si>
    <t>11520</t>
  </si>
  <si>
    <t>Svítidlo LED nouzové  s vlastním zdrojem, piktogram</t>
  </si>
  <si>
    <t>11553</t>
  </si>
  <si>
    <t>11600</t>
  </si>
  <si>
    <t>Bezšroubová pružinová svorka  3-5násobná  1,5-2,5mm2</t>
  </si>
  <si>
    <t>11601</t>
  </si>
  <si>
    <t>11755</t>
  </si>
  <si>
    <t>A - Svítidlo LED průmyslové IP66, 1x54W</t>
  </si>
  <si>
    <t>11842</t>
  </si>
  <si>
    <t xml:space="preserve">označovací štítek </t>
  </si>
  <si>
    <t>11924</t>
  </si>
  <si>
    <t>Zásuvková skříň  IP54 jištěná s chráničem 40/4/003, zásuvky 4x230V, 1x16/5, 1x32/5, přístroje EATON 6kA: 2xPL6-B16/1, 1xPL6-B16/3, 1xPL6-B32/3, PF6-40/4/003 na vstupu, -- 398x266x153mm, barva: světle šedá</t>
  </si>
  <si>
    <t>33826</t>
  </si>
  <si>
    <t>H07V-K  4mm2 zelenožlutý</t>
  </si>
  <si>
    <t>33836</t>
  </si>
  <si>
    <t>H07V-K    6mm2 zelenožlutý</t>
  </si>
  <si>
    <t>33846</t>
  </si>
  <si>
    <t>H07V-K   10mm2 zelenožlutý</t>
  </si>
  <si>
    <t>33914</t>
  </si>
  <si>
    <t>CYKY 3Cx1.5mm2</t>
  </si>
  <si>
    <t>33918</t>
  </si>
  <si>
    <t>CYKY 3Cx2.5mm2</t>
  </si>
  <si>
    <t>Celkem za materiály:</t>
  </si>
  <si>
    <t>Dodávky zařízení (specifikace)</t>
  </si>
  <si>
    <t>O 1</t>
  </si>
  <si>
    <t>01</t>
  </si>
  <si>
    <t>Rozvodnice RK</t>
  </si>
  <si>
    <t>O 2</t>
  </si>
  <si>
    <t>02</t>
  </si>
  <si>
    <t>Doplnění rozvodnice RSM 0.1</t>
  </si>
  <si>
    <t>km</t>
  </si>
  <si>
    <t>Celkem za dodávky:</t>
  </si>
  <si>
    <t>Práce v HZS</t>
  </si>
  <si>
    <t/>
  </si>
  <si>
    <t>Úklid pracoviště</t>
  </si>
  <si>
    <t>hod.</t>
  </si>
  <si>
    <t>Vypracování výchozí revize  elektro</t>
  </si>
  <si>
    <t>Zhotovení projektové dokumentace zaměření skut prov.</t>
  </si>
  <si>
    <t>Účat ved montéra při revizi</t>
  </si>
  <si>
    <t xml:space="preserve">Demontáž stávajích rozvodů </t>
  </si>
  <si>
    <t>Elektromontáže  práce  oneosazené v C21m</t>
  </si>
  <si>
    <t>Bourací a zednické práce</t>
  </si>
  <si>
    <t>Napojení na stávající rozvody</t>
  </si>
  <si>
    <t>Úprava  rozvodnice</t>
  </si>
  <si>
    <t>Celkem za práci v HZS:</t>
  </si>
  <si>
    <t>Kap.</t>
  </si>
  <si>
    <t>Základ DPH</t>
  </si>
  <si>
    <t>Základ 21%</t>
  </si>
  <si>
    <t>Rekapitulace</t>
  </si>
  <si>
    <t xml:space="preserve">A.  </t>
  </si>
  <si>
    <t>UPRAVENÉ ROZPOČTOVÉ NÁKLADY</t>
  </si>
  <si>
    <t>C21M - Elektromontáže (MONTÁŽ)</t>
  </si>
  <si>
    <t>C21M - Elektromontáže (MAT.NOSNÝ)</t>
  </si>
  <si>
    <t>CELKEM URN</t>
  </si>
  <si>
    <t xml:space="preserve">B.  </t>
  </si>
  <si>
    <t>HZS</t>
  </si>
  <si>
    <t>Hodinová zúčtovací sazba</t>
  </si>
  <si>
    <t>CELKEM HZS</t>
  </si>
  <si>
    <t xml:space="preserve">C.  </t>
  </si>
  <si>
    <t>DODÁVKA ZAŘÍZENÍ</t>
  </si>
  <si>
    <t>Dodávka zařízení (specifikace)</t>
  </si>
  <si>
    <t>CELKEM DODÁVKA</t>
  </si>
  <si>
    <t xml:space="preserve">D.  </t>
  </si>
  <si>
    <t>VEDLEJŠÍ ROZPOČTOVÉ NÁKLADY</t>
  </si>
  <si>
    <t>CELKEM VRN</t>
  </si>
  <si>
    <t>REKAPITULACE CELKEM</t>
  </si>
  <si>
    <t>CELKEM - náklady bez DPH [Kč]:</t>
  </si>
  <si>
    <t>náklady včetně DPH:</t>
  </si>
  <si>
    <t>Poř.</t>
  </si>
  <si>
    <t>Popis</t>
  </si>
  <si>
    <t>Počet kusů celkem</t>
  </si>
  <si>
    <t>Celková koncová cena [Kč]</t>
  </si>
  <si>
    <t>Rozváděč- RK</t>
  </si>
  <si>
    <t>1</t>
  </si>
  <si>
    <t>Rozvodnice NA omítku IP65, průhledné dveře, 3 řady, 54 modulů</t>
  </si>
  <si>
    <t>2</t>
  </si>
  <si>
    <t>Záslepka pro výřezy 45mm (10TE) bílá plombovatelná</t>
  </si>
  <si>
    <t>3</t>
  </si>
  <si>
    <t>Hlavní vypínač, 3-pól, In=40A</t>
  </si>
  <si>
    <t>4</t>
  </si>
  <si>
    <t>Jistič PL7, char B, 1-pólový, Icn=10kA, In=2A</t>
  </si>
  <si>
    <t>5</t>
  </si>
  <si>
    <t>Jistič PL7, char B, 1-pólový, Icn=10kA, In=10A</t>
  </si>
  <si>
    <t>6</t>
  </si>
  <si>
    <t>Jistič PL7, char B, 3-pólový, Icn=10kA, In=20A</t>
  </si>
  <si>
    <t>7</t>
  </si>
  <si>
    <t>Jistič PL7, char B, 3-pólový, Icn=10kA, In=32A</t>
  </si>
  <si>
    <t>8</t>
  </si>
  <si>
    <t>Chránič s nadproudovou ochranou, Ir=250A, AC, 1+N, 10kA, char.B, Idn=0.03A, In=16A</t>
  </si>
  <si>
    <t>9</t>
  </si>
  <si>
    <t>Jednotka pom. kontaktů 1z1v pro proudové chrániče</t>
  </si>
  <si>
    <t>10</t>
  </si>
  <si>
    <t xml:space="preserve">Svodič přepětí C siť TN-C-S	</t>
  </si>
  <si>
    <t>11</t>
  </si>
  <si>
    <t xml:space="preserve">Zapojení rozvodnice ,propojovací lišty svorky , drátování ...	</t>
  </si>
  <si>
    <t>Rozváděč- RSM - 0.1</t>
  </si>
  <si>
    <t>Jistič PL7, char B, 3-pólový, Icn=10kA, In=40A</t>
  </si>
  <si>
    <t>Zapojení rozvodnice</t>
  </si>
  <si>
    <t>cena/kus</t>
  </si>
  <si>
    <t xml:space="preserve">Prořez (5,00%):  </t>
  </si>
  <si>
    <t>Cena za materiály celkem:</t>
  </si>
  <si>
    <t xml:space="preserve">  Podružný materiál 5% z pol. Č.2</t>
  </si>
  <si>
    <t>hodnoty DPH: 21%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</si>
</sst>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family val="2"/>
      <charset val="238"/>
      <scheme val="minor"/>
    </font>
    <font>
      <sz val="8"/>
      <color rgb="FF000000"/>
      <name val="Arial"/>
      <family val="2"/>
      <charset val="238"/>
    </font>
    <font>
      <b/>
      <sz val="12"/>
      <color rgb="FF0000FF"/>
      <name val="Arial"/>
      <family val="2"/>
      <charset val="238"/>
    </font>
    <font>
      <sz val="9"/>
      <color rgb="FF000000"/>
      <name val="Courier New"/>
      <family val="3"/>
      <charset val="238"/>
    </font>
    <font>
      <b/>
      <sz val="9"/>
      <color rgb="FF000000"/>
      <name val="Courier New"/>
      <family val="3"/>
      <charset val="238"/>
    </font>
    <font>
      <sz val="11"/>
      <color theme="1"/>
      <name val="Calibri"/>
      <family val="2"/>
      <scheme val="minor"/>
    </font>
    <font>
      <sz val="10"/>
      <name val="Arial"/>
    </font>
    <font>
      <b/>
      <sz val="10"/>
      <name val="Arial"/>
    </font>
    <font>
      <b/>
      <sz val="10"/>
      <color rgb="FF0000FF"/>
      <name val="Arial"/>
    </font>
    <font>
      <sz val="10"/>
      <color rgb="FF000000"/>
      <name val="Arial"/>
      <family val="2"/>
      <charset val="238"/>
    </font>
    <font>
      <b/>
      <sz val="10"/>
      <color rgb="FF000000"/>
      <name val="Arial"/>
      <family val="2"/>
      <charset val="238"/>
    </font>
    <font>
      <sz val="10"/>
      <color rgb="FF000000"/>
      <name val="Courier New"/>
      <family val="3"/>
      <charset val="238"/>
    </font>
    <font>
      <b/>
      <sz val="10"/>
      <color rgb="FF000000"/>
      <name val="Courier New"/>
      <family val="3"/>
      <charset val="238"/>
    </font>
    <font>
      <b/>
      <sz val="10"/>
      <color rgb="FF0000FF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C0E4E4"/>
        <bgColor indexed="64"/>
      </patternFill>
    </fill>
    <fill>
      <patternFill patternType="solid">
        <fgColor rgb="FFFFFFFF"/>
      </patternFill>
    </fill>
    <fill>
      <patternFill patternType="solid">
        <fgColor rgb="FF99CBFF"/>
      </patternFill>
    </fill>
    <fill>
      <patternFill patternType="solid">
        <fgColor rgb="FFCCFFFF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double">
        <color rgb="FF000000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</borders>
  <cellStyleXfs count="2">
    <xf numFmtId="0" fontId="0" fillId="0" borderId="0"/>
    <xf numFmtId="0" fontId="5" fillId="0" borderId="0"/>
  </cellStyleXfs>
  <cellXfs count="54">
    <xf numFmtId="0" fontId="0" fillId="0" borderId="0" xfId="0"/>
    <xf numFmtId="0" fontId="1" fillId="0" borderId="0" xfId="0" applyFont="1" applyAlignment="1">
      <alignment vertical="top"/>
    </xf>
    <xf numFmtId="0" fontId="3" fillId="0" borderId="0" xfId="0" applyFont="1" applyAlignment="1">
      <alignment horizontal="left" vertical="top"/>
    </xf>
    <xf numFmtId="0" fontId="4" fillId="0" borderId="0" xfId="0" applyFont="1" applyAlignment="1">
      <alignment horizontal="left" vertical="top"/>
    </xf>
    <xf numFmtId="49" fontId="6" fillId="3" borderId="4" xfId="1" applyNumberFormat="1" applyFont="1" applyFill="1" applyBorder="1" applyAlignment="1">
      <alignment horizontal="left"/>
    </xf>
    <xf numFmtId="49" fontId="6" fillId="3" borderId="5" xfId="1" applyNumberFormat="1" applyFont="1" applyFill="1" applyBorder="1" applyAlignment="1">
      <alignment horizontal="left"/>
    </xf>
    <xf numFmtId="49" fontId="7" fillId="4" borderId="6" xfId="1" applyNumberFormat="1" applyFont="1" applyFill="1" applyBorder="1" applyAlignment="1">
      <alignment horizontal="center" vertical="top" wrapText="1"/>
    </xf>
    <xf numFmtId="49" fontId="7" fillId="4" borderId="7" xfId="1" applyNumberFormat="1" applyFont="1" applyFill="1" applyBorder="1" applyAlignment="1">
      <alignment horizontal="center" vertical="top" wrapText="1"/>
    </xf>
    <xf numFmtId="49" fontId="7" fillId="5" borderId="8" xfId="1" applyNumberFormat="1" applyFont="1" applyFill="1" applyBorder="1" applyAlignment="1">
      <alignment horizontal="left"/>
    </xf>
    <xf numFmtId="49" fontId="7" fillId="5" borderId="9" xfId="1" applyNumberFormat="1" applyFont="1" applyFill="1" applyBorder="1" applyAlignment="1">
      <alignment horizontal="left"/>
    </xf>
    <xf numFmtId="1" fontId="6" fillId="3" borderId="10" xfId="1" applyNumberFormat="1" applyFont="1" applyFill="1" applyBorder="1" applyAlignment="1">
      <alignment horizontal="right" vertical="top"/>
    </xf>
    <xf numFmtId="1" fontId="6" fillId="3" borderId="11" xfId="1" applyNumberFormat="1" applyFont="1" applyFill="1" applyBorder="1" applyAlignment="1">
      <alignment horizontal="right" vertical="top" indent="1"/>
    </xf>
    <xf numFmtId="4" fontId="6" fillId="3" borderId="11" xfId="1" applyNumberFormat="1" applyFont="1" applyFill="1" applyBorder="1" applyAlignment="1">
      <alignment horizontal="right" vertical="top"/>
    </xf>
    <xf numFmtId="4" fontId="8" fillId="5" borderId="12" xfId="1" applyNumberFormat="1" applyFont="1" applyFill="1" applyBorder="1" applyAlignment="1">
      <alignment horizontal="right" vertical="center"/>
    </xf>
    <xf numFmtId="49" fontId="7" fillId="4" borderId="13" xfId="1" applyNumberFormat="1" applyFont="1" applyFill="1" applyBorder="1" applyAlignment="1">
      <alignment horizontal="center" vertical="top" wrapText="1"/>
    </xf>
    <xf numFmtId="1" fontId="6" fillId="6" borderId="11" xfId="1" applyNumberFormat="1" applyFont="1" applyFill="1" applyBorder="1" applyAlignment="1">
      <alignment horizontal="right" vertical="top" indent="1"/>
    </xf>
    <xf numFmtId="0" fontId="9" fillId="2" borderId="2" xfId="0" applyFont="1" applyFill="1" applyBorder="1" applyAlignment="1">
      <alignment horizontal="right" vertical="top"/>
    </xf>
    <xf numFmtId="0" fontId="9" fillId="2" borderId="2" xfId="0" applyFont="1" applyFill="1" applyBorder="1" applyAlignment="1">
      <alignment horizontal="left" vertical="top"/>
    </xf>
    <xf numFmtId="1" fontId="9" fillId="0" borderId="0" xfId="0" applyNumberFormat="1" applyFont="1" applyAlignment="1">
      <alignment horizontal="right" vertical="top"/>
    </xf>
    <xf numFmtId="49" fontId="9" fillId="0" borderId="0" xfId="0" applyNumberFormat="1" applyFont="1" applyAlignment="1">
      <alignment horizontal="left" vertical="top" wrapText="1"/>
    </xf>
    <xf numFmtId="2" fontId="9" fillId="0" borderId="0" xfId="0" applyNumberFormat="1" applyFont="1" applyAlignment="1" applyProtection="1">
      <alignment horizontal="right" vertical="top"/>
      <protection locked="0"/>
    </xf>
    <xf numFmtId="2" fontId="9" fillId="0" borderId="0" xfId="0" applyNumberFormat="1" applyFont="1" applyAlignment="1">
      <alignment horizontal="right" vertical="top"/>
    </xf>
    <xf numFmtId="9" fontId="9" fillId="0" borderId="0" xfId="0" applyNumberFormat="1" applyFont="1" applyAlignment="1">
      <alignment horizontal="right" vertical="top"/>
    </xf>
    <xf numFmtId="0" fontId="9" fillId="0" borderId="0" xfId="0" applyFont="1" applyAlignment="1">
      <alignment vertical="top"/>
    </xf>
    <xf numFmtId="0" fontId="9" fillId="0" borderId="0" xfId="0" applyFont="1" applyAlignment="1">
      <alignment horizontal="right" vertical="top"/>
    </xf>
    <xf numFmtId="0" fontId="10" fillId="0" borderId="0" xfId="0" applyFont="1" applyAlignment="1">
      <alignment horizontal="left" vertical="top"/>
    </xf>
    <xf numFmtId="0" fontId="9" fillId="0" borderId="3" xfId="0" applyFont="1" applyBorder="1" applyAlignment="1">
      <alignment vertical="top"/>
    </xf>
    <xf numFmtId="2" fontId="11" fillId="0" borderId="3" xfId="0" applyNumberFormat="1" applyFont="1" applyBorder="1" applyAlignment="1">
      <alignment horizontal="right" vertical="top"/>
    </xf>
    <xf numFmtId="0" fontId="12" fillId="0" borderId="0" xfId="0" applyFont="1" applyAlignment="1">
      <alignment horizontal="left" vertical="top"/>
    </xf>
    <xf numFmtId="0" fontId="11" fillId="0" borderId="0" xfId="0" applyFont="1" applyAlignment="1">
      <alignment horizontal="left" vertical="top"/>
    </xf>
    <xf numFmtId="4" fontId="9" fillId="0" borderId="0" xfId="0" applyNumberFormat="1" applyFont="1" applyAlignment="1">
      <alignment vertical="top"/>
    </xf>
    <xf numFmtId="2" fontId="9" fillId="0" borderId="0" xfId="0" applyNumberFormat="1" applyFont="1" applyAlignment="1">
      <alignment vertical="top"/>
    </xf>
    <xf numFmtId="2" fontId="9" fillId="0" borderId="3" xfId="0" applyNumberFormat="1" applyFont="1" applyBorder="1" applyAlignment="1">
      <alignment horizontal="right" vertical="top"/>
    </xf>
    <xf numFmtId="0" fontId="9" fillId="2" borderId="2" xfId="0" applyFont="1" applyFill="1" applyBorder="1" applyAlignment="1">
      <alignment vertical="top"/>
    </xf>
    <xf numFmtId="0" fontId="10" fillId="0" borderId="0" xfId="0" applyFont="1" applyAlignment="1">
      <alignment horizontal="right" vertical="top"/>
    </xf>
    <xf numFmtId="0" fontId="10" fillId="0" borderId="0" xfId="0" applyFont="1" applyAlignment="1">
      <alignment vertical="top" wrapText="1"/>
    </xf>
    <xf numFmtId="2" fontId="10" fillId="0" borderId="0" xfId="0" applyNumberFormat="1" applyFont="1" applyAlignment="1">
      <alignment vertical="top"/>
    </xf>
    <xf numFmtId="0" fontId="9" fillId="0" borderId="0" xfId="0" applyFont="1" applyAlignment="1">
      <alignment vertical="top" wrapText="1"/>
    </xf>
    <xf numFmtId="0" fontId="10" fillId="0" borderId="1" xfId="0" applyFont="1" applyBorder="1" applyAlignment="1">
      <alignment horizontal="right" vertical="top"/>
    </xf>
    <xf numFmtId="0" fontId="10" fillId="0" borderId="1" xfId="0" applyFont="1" applyBorder="1" applyAlignment="1">
      <alignment vertical="top" wrapText="1"/>
    </xf>
    <xf numFmtId="2" fontId="10" fillId="0" borderId="1" xfId="0" applyNumberFormat="1" applyFont="1" applyBorder="1" applyAlignment="1">
      <alignment vertical="top"/>
    </xf>
    <xf numFmtId="0" fontId="10" fillId="0" borderId="3" xfId="0" applyFont="1" applyBorder="1" applyAlignment="1">
      <alignment horizontal="right" vertical="top"/>
    </xf>
    <xf numFmtId="0" fontId="10" fillId="0" borderId="3" xfId="0" applyFont="1" applyBorder="1" applyAlignment="1">
      <alignment vertical="top" wrapText="1"/>
    </xf>
    <xf numFmtId="2" fontId="10" fillId="0" borderId="3" xfId="0" applyNumberFormat="1" applyFont="1" applyBorder="1" applyAlignment="1">
      <alignment vertical="top"/>
    </xf>
    <xf numFmtId="4" fontId="10" fillId="0" borderId="0" xfId="0" applyNumberFormat="1" applyFont="1" applyAlignment="1">
      <alignment vertical="top"/>
    </xf>
    <xf numFmtId="4" fontId="10" fillId="0" borderId="1" xfId="0" applyNumberFormat="1" applyFont="1" applyBorder="1" applyAlignment="1">
      <alignment vertical="top"/>
    </xf>
    <xf numFmtId="4" fontId="10" fillId="0" borderId="3" xfId="0" applyNumberFormat="1" applyFont="1" applyBorder="1" applyAlignment="1">
      <alignment vertical="top"/>
    </xf>
    <xf numFmtId="4" fontId="9" fillId="0" borderId="0" xfId="0" applyNumberFormat="1" applyFont="1" applyAlignment="1">
      <alignment horizontal="right" vertical="top"/>
    </xf>
    <xf numFmtId="4" fontId="6" fillId="3" borderId="11" xfId="1" applyNumberFormat="1" applyFont="1" applyFill="1" applyBorder="1" applyAlignment="1" applyProtection="1">
      <alignment horizontal="right" vertical="top"/>
      <protection locked="0"/>
    </xf>
    <xf numFmtId="0" fontId="2" fillId="0" borderId="0" xfId="0" applyFont="1" applyAlignment="1">
      <alignment horizontal="center" vertical="top"/>
    </xf>
    <xf numFmtId="0" fontId="13" fillId="0" borderId="0" xfId="0" applyFont="1" applyAlignment="1">
      <alignment horizontal="center" vertical="top"/>
    </xf>
    <xf numFmtId="49" fontId="6" fillId="3" borderId="11" xfId="1" applyNumberFormat="1" applyFont="1" applyFill="1" applyBorder="1" applyAlignment="1">
      <alignment horizontal="left" vertical="top" wrapText="1"/>
    </xf>
    <xf numFmtId="49" fontId="6" fillId="3" borderId="11" xfId="1" applyNumberFormat="1" applyFont="1" applyFill="1" applyBorder="1" applyAlignment="1">
      <alignment horizontal="left"/>
    </xf>
    <xf numFmtId="49" fontId="7" fillId="4" borderId="7" xfId="1" applyNumberFormat="1" applyFont="1" applyFill="1" applyBorder="1" applyAlignment="1">
      <alignment horizontal="center" vertical="top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28"/>
  <sheetViews>
    <sheetView tabSelected="1" workbookViewId="0">
      <selection activeCell="D35" sqref="D35"/>
    </sheetView>
  </sheetViews>
  <sheetFormatPr defaultRowHeight="11.25" x14ac:dyDescent="0.25"/>
  <cols>
    <col min="1" max="1" width="4.7109375" style="1" customWidth="1"/>
    <col min="2" max="2" width="45.7109375" style="1" customWidth="1"/>
    <col min="3" max="5" width="11.7109375" style="1" customWidth="1"/>
    <col min="6" max="16384" width="9.140625" style="1"/>
  </cols>
  <sheetData>
    <row r="1" spans="1:5" ht="15.75" x14ac:dyDescent="0.25">
      <c r="A1" s="49" t="s">
        <v>142</v>
      </c>
      <c r="B1" s="49"/>
      <c r="C1" s="49"/>
      <c r="D1" s="49"/>
      <c r="E1" s="49"/>
    </row>
    <row r="3" spans="1:5" ht="12.75" x14ac:dyDescent="0.25">
      <c r="A3" s="16" t="s">
        <v>139</v>
      </c>
      <c r="B3" s="33" t="s">
        <v>3</v>
      </c>
      <c r="C3" s="16" t="s">
        <v>140</v>
      </c>
      <c r="D3" s="16" t="s">
        <v>141</v>
      </c>
      <c r="E3" s="16" t="s">
        <v>141</v>
      </c>
    </row>
    <row r="4" spans="1:5" ht="12.75" x14ac:dyDescent="0.25">
      <c r="A4" s="34" t="s">
        <v>143</v>
      </c>
      <c r="B4" s="35" t="s">
        <v>144</v>
      </c>
      <c r="C4" s="44"/>
      <c r="D4" s="36"/>
      <c r="E4" s="36"/>
    </row>
    <row r="5" spans="1:5" ht="12.75" x14ac:dyDescent="0.25">
      <c r="A5" s="24">
        <v>1</v>
      </c>
      <c r="B5" s="37" t="s">
        <v>145</v>
      </c>
      <c r="C5" s="30">
        <f>Položky!G36</f>
        <v>0</v>
      </c>
      <c r="D5" s="31"/>
      <c r="E5" s="31"/>
    </row>
    <row r="6" spans="1:5" ht="12.75" x14ac:dyDescent="0.25">
      <c r="A6" s="24">
        <v>2</v>
      </c>
      <c r="B6" s="37" t="s">
        <v>146</v>
      </c>
      <c r="C6" s="30">
        <f>Položky!G73</f>
        <v>0</v>
      </c>
      <c r="D6" s="31"/>
      <c r="E6" s="31"/>
    </row>
    <row r="7" spans="1:5" ht="12.75" x14ac:dyDescent="0.25">
      <c r="A7" s="24">
        <v>3</v>
      </c>
      <c r="B7" s="37" t="s">
        <v>195</v>
      </c>
      <c r="C7" s="30">
        <f>C6*0.05</f>
        <v>0</v>
      </c>
      <c r="D7" s="31"/>
      <c r="E7" s="31"/>
    </row>
    <row r="8" spans="1:5" ht="12.75" x14ac:dyDescent="0.25">
      <c r="A8" s="38"/>
      <c r="B8" s="39" t="s">
        <v>147</v>
      </c>
      <c r="C8" s="45">
        <f>SUM(C5:C7)</f>
        <v>0</v>
      </c>
      <c r="D8" s="40"/>
      <c r="E8" s="40"/>
    </row>
    <row r="9" spans="1:5" ht="12.75" x14ac:dyDescent="0.25">
      <c r="A9" s="24"/>
      <c r="B9" s="37"/>
      <c r="C9" s="30"/>
      <c r="D9" s="31"/>
      <c r="E9" s="31"/>
    </row>
    <row r="10" spans="1:5" ht="12.75" x14ac:dyDescent="0.25">
      <c r="A10" s="34" t="s">
        <v>148</v>
      </c>
      <c r="B10" s="35" t="s">
        <v>149</v>
      </c>
      <c r="C10" s="44"/>
      <c r="D10" s="36"/>
      <c r="E10" s="36"/>
    </row>
    <row r="11" spans="1:5" ht="12.75" x14ac:dyDescent="0.25">
      <c r="A11" s="24">
        <v>4</v>
      </c>
      <c r="B11" s="37" t="s">
        <v>150</v>
      </c>
      <c r="C11" s="30">
        <f>Položky!G99</f>
        <v>0</v>
      </c>
      <c r="D11" s="31"/>
      <c r="E11" s="31"/>
    </row>
    <row r="12" spans="1:5" ht="12.75" x14ac:dyDescent="0.25">
      <c r="A12" s="38"/>
      <c r="B12" s="39" t="s">
        <v>151</v>
      </c>
      <c r="C12" s="45">
        <f>SUM(C11)</f>
        <v>0</v>
      </c>
      <c r="D12" s="40"/>
      <c r="E12" s="40"/>
    </row>
    <row r="13" spans="1:5" ht="12.75" x14ac:dyDescent="0.25">
      <c r="A13" s="24"/>
      <c r="B13" s="37"/>
      <c r="C13" s="30"/>
      <c r="D13" s="31"/>
      <c r="E13" s="31"/>
    </row>
    <row r="14" spans="1:5" ht="12.75" x14ac:dyDescent="0.25">
      <c r="A14" s="34" t="s">
        <v>152</v>
      </c>
      <c r="B14" s="35" t="s">
        <v>153</v>
      </c>
      <c r="C14" s="44"/>
      <c r="D14" s="36"/>
      <c r="E14" s="36"/>
    </row>
    <row r="15" spans="1:5" ht="12.75" x14ac:dyDescent="0.25">
      <c r="A15" s="24">
        <v>5</v>
      </c>
      <c r="B15" s="37" t="s">
        <v>154</v>
      </c>
      <c r="C15" s="30">
        <f>Položky!G81</f>
        <v>0</v>
      </c>
      <c r="D15" s="31"/>
      <c r="E15" s="31"/>
    </row>
    <row r="16" spans="1:5" ht="12.75" x14ac:dyDescent="0.25">
      <c r="A16" s="24"/>
      <c r="B16" s="37"/>
      <c r="C16" s="30"/>
      <c r="D16" s="31"/>
      <c r="E16" s="31"/>
    </row>
    <row r="17" spans="1:5" ht="12.75" x14ac:dyDescent="0.25">
      <c r="A17" s="38"/>
      <c r="B17" s="39" t="s">
        <v>155</v>
      </c>
      <c r="C17" s="45">
        <f>SUM(C15:C16)</f>
        <v>0</v>
      </c>
      <c r="D17" s="40"/>
      <c r="E17" s="40"/>
    </row>
    <row r="18" spans="1:5" ht="12.75" x14ac:dyDescent="0.25">
      <c r="A18" s="24"/>
      <c r="B18" s="37"/>
      <c r="C18" s="30"/>
      <c r="D18" s="31"/>
      <c r="E18" s="31"/>
    </row>
    <row r="19" spans="1:5" ht="12.75" x14ac:dyDescent="0.25">
      <c r="A19" s="34" t="s">
        <v>156</v>
      </c>
      <c r="B19" s="35" t="s">
        <v>157</v>
      </c>
      <c r="C19" s="44"/>
      <c r="D19" s="36"/>
      <c r="E19" s="36"/>
    </row>
    <row r="20" spans="1:5" ht="12.75" x14ac:dyDescent="0.25">
      <c r="A20" s="38"/>
      <c r="B20" s="39" t="s">
        <v>158</v>
      </c>
      <c r="C20" s="45"/>
      <c r="D20" s="40"/>
      <c r="E20" s="40"/>
    </row>
    <row r="21" spans="1:5" ht="13.5" thickBot="1" x14ac:dyDescent="0.3">
      <c r="A21" s="24"/>
      <c r="B21" s="37"/>
      <c r="C21" s="30"/>
      <c r="D21" s="31"/>
      <c r="E21" s="31"/>
    </row>
    <row r="22" spans="1:5" ht="13.5" thickTop="1" x14ac:dyDescent="0.25">
      <c r="A22" s="41"/>
      <c r="B22" s="42" t="s">
        <v>159</v>
      </c>
      <c r="C22" s="46">
        <f>C8+C12+C17</f>
        <v>0</v>
      </c>
      <c r="D22" s="43"/>
      <c r="E22" s="43"/>
    </row>
    <row r="23" spans="1:5" ht="12.75" x14ac:dyDescent="0.25">
      <c r="A23" s="23"/>
      <c r="B23" s="23"/>
      <c r="C23" s="30"/>
      <c r="D23" s="23"/>
      <c r="E23" s="23"/>
    </row>
    <row r="24" spans="1:5" ht="12.75" x14ac:dyDescent="0.25">
      <c r="A24" s="23"/>
      <c r="B24" s="23"/>
      <c r="C24" s="30"/>
      <c r="D24" s="23"/>
      <c r="E24" s="23"/>
    </row>
    <row r="25" spans="1:5" ht="12.75" x14ac:dyDescent="0.25">
      <c r="A25" s="23"/>
      <c r="B25" s="23"/>
      <c r="C25" s="47" t="s">
        <v>140</v>
      </c>
      <c r="D25" s="24"/>
      <c r="E25" s="24"/>
    </row>
    <row r="26" spans="1:5" ht="12.75" x14ac:dyDescent="0.25">
      <c r="A26" s="23"/>
      <c r="B26" s="23" t="s">
        <v>160</v>
      </c>
      <c r="C26" s="47">
        <f>C22</f>
        <v>0</v>
      </c>
      <c r="D26" s="21"/>
      <c r="E26" s="21"/>
    </row>
    <row r="27" spans="1:5" ht="12.75" x14ac:dyDescent="0.25">
      <c r="A27" s="23"/>
      <c r="B27" s="23" t="s">
        <v>196</v>
      </c>
      <c r="C27" s="47">
        <f>C26*0.21</f>
        <v>0</v>
      </c>
      <c r="D27" s="21"/>
      <c r="E27" s="21"/>
    </row>
    <row r="28" spans="1:5" ht="12.75" x14ac:dyDescent="0.25">
      <c r="A28" s="23"/>
      <c r="B28" s="23" t="s">
        <v>161</v>
      </c>
      <c r="C28" s="47">
        <f>C26+C27</f>
        <v>0</v>
      </c>
      <c r="D28" s="21"/>
      <c r="E28" s="21"/>
    </row>
  </sheetData>
  <sheetProtection sheet="1" objects="1" scenarios="1"/>
  <mergeCells count="1">
    <mergeCell ref="A1:E1"/>
  </mergeCells>
  <pageMargins left="0.7" right="0.7" top="0.78740157499999996" bottom="0.78740157499999996" header="0.3" footer="0.3"/>
  <pageSetup paperSize="9" orientation="portrait" r:id="rId1"/>
  <headerFooter>
    <oddFooter>&amp;CStrana 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102"/>
  <sheetViews>
    <sheetView topLeftCell="A74" workbookViewId="0">
      <selection activeCell="D90" sqref="D90"/>
    </sheetView>
  </sheetViews>
  <sheetFormatPr defaultRowHeight="11.25" x14ac:dyDescent="0.25"/>
  <cols>
    <col min="1" max="1" width="5.7109375" style="1" customWidth="1"/>
    <col min="2" max="2" width="11.7109375" style="1" customWidth="1"/>
    <col min="3" max="3" width="16.7109375" style="1" customWidth="1"/>
    <col min="4" max="5" width="11.7109375" style="1" customWidth="1"/>
    <col min="6" max="6" width="7.7109375" style="1" customWidth="1"/>
    <col min="7" max="7" width="11.7109375" style="1" customWidth="1"/>
    <col min="8" max="8" width="4.7109375" style="1" customWidth="1"/>
    <col min="9" max="16384" width="9.140625" style="1"/>
  </cols>
  <sheetData>
    <row r="1" spans="1:8" ht="15.75" x14ac:dyDescent="0.25">
      <c r="A1" s="49" t="s">
        <v>0</v>
      </c>
      <c r="B1" s="49"/>
      <c r="C1" s="49"/>
      <c r="D1" s="49"/>
      <c r="E1" s="49"/>
      <c r="F1" s="49"/>
      <c r="G1" s="49"/>
      <c r="H1" s="49"/>
    </row>
    <row r="2" spans="1:8" ht="12.75" x14ac:dyDescent="0.25">
      <c r="A2" s="16" t="s">
        <v>1</v>
      </c>
      <c r="B2" s="17" t="s">
        <v>2</v>
      </c>
      <c r="C2" s="17" t="s">
        <v>3</v>
      </c>
      <c r="D2" s="16" t="s">
        <v>4</v>
      </c>
      <c r="E2" s="16" t="s">
        <v>5</v>
      </c>
      <c r="F2" s="17" t="s">
        <v>6</v>
      </c>
      <c r="G2" s="16" t="s">
        <v>7</v>
      </c>
      <c r="H2" s="16" t="s">
        <v>8</v>
      </c>
    </row>
    <row r="3" spans="1:8" ht="51" x14ac:dyDescent="0.25">
      <c r="A3" s="18">
        <v>1</v>
      </c>
      <c r="B3" s="19" t="s">
        <v>9</v>
      </c>
      <c r="C3" s="19" t="s">
        <v>10</v>
      </c>
      <c r="D3" s="20"/>
      <c r="E3" s="21">
        <v>34</v>
      </c>
      <c r="F3" s="19" t="s">
        <v>11</v>
      </c>
      <c r="G3" s="21">
        <f>E3*D3</f>
        <v>0</v>
      </c>
      <c r="H3" s="22">
        <v>0.21</v>
      </c>
    </row>
    <row r="4" spans="1:8" ht="51" x14ac:dyDescent="0.25">
      <c r="A4" s="18">
        <v>2</v>
      </c>
      <c r="B4" s="19" t="s">
        <v>12</v>
      </c>
      <c r="C4" s="19" t="s">
        <v>13</v>
      </c>
      <c r="D4" s="20"/>
      <c r="E4" s="21">
        <v>7</v>
      </c>
      <c r="F4" s="19" t="s">
        <v>11</v>
      </c>
      <c r="G4" s="21">
        <f t="shared" ref="G4:G33" si="0">E4*D4</f>
        <v>0</v>
      </c>
      <c r="H4" s="22">
        <v>0.21</v>
      </c>
    </row>
    <row r="5" spans="1:8" ht="51" x14ac:dyDescent="0.25">
      <c r="A5" s="18">
        <v>3</v>
      </c>
      <c r="B5" s="19" t="s">
        <v>14</v>
      </c>
      <c r="C5" s="19" t="s">
        <v>15</v>
      </c>
      <c r="D5" s="20"/>
      <c r="E5" s="21">
        <v>14</v>
      </c>
      <c r="F5" s="19" t="s">
        <v>11</v>
      </c>
      <c r="G5" s="21">
        <f t="shared" si="0"/>
        <v>0</v>
      </c>
      <c r="H5" s="22">
        <v>0.21</v>
      </c>
    </row>
    <row r="6" spans="1:8" ht="38.25" x14ac:dyDescent="0.25">
      <c r="A6" s="18">
        <v>4</v>
      </c>
      <c r="B6" s="19" t="s">
        <v>16</v>
      </c>
      <c r="C6" s="19" t="s">
        <v>17</v>
      </c>
      <c r="D6" s="20"/>
      <c r="E6" s="21">
        <v>1</v>
      </c>
      <c r="F6" s="19" t="s">
        <v>18</v>
      </c>
      <c r="G6" s="21">
        <f t="shared" si="0"/>
        <v>0</v>
      </c>
      <c r="H6" s="22">
        <v>0.21</v>
      </c>
    </row>
    <row r="7" spans="1:8" ht="25.5" x14ac:dyDescent="0.25">
      <c r="A7" s="18">
        <v>5</v>
      </c>
      <c r="B7" s="19" t="s">
        <v>19</v>
      </c>
      <c r="C7" s="19" t="s">
        <v>20</v>
      </c>
      <c r="D7" s="20"/>
      <c r="E7" s="21">
        <v>60</v>
      </c>
      <c r="F7" s="19" t="s">
        <v>18</v>
      </c>
      <c r="G7" s="21">
        <f t="shared" si="0"/>
        <v>0</v>
      </c>
      <c r="H7" s="22">
        <v>0.21</v>
      </c>
    </row>
    <row r="8" spans="1:8" ht="51" x14ac:dyDescent="0.25">
      <c r="A8" s="18">
        <v>6</v>
      </c>
      <c r="B8" s="19" t="s">
        <v>21</v>
      </c>
      <c r="C8" s="19" t="s">
        <v>22</v>
      </c>
      <c r="D8" s="20"/>
      <c r="E8" s="21">
        <v>5</v>
      </c>
      <c r="F8" s="19" t="s">
        <v>18</v>
      </c>
      <c r="G8" s="21">
        <f t="shared" si="0"/>
        <v>0</v>
      </c>
      <c r="H8" s="22">
        <v>0.21</v>
      </c>
    </row>
    <row r="9" spans="1:8" ht="38.25" x14ac:dyDescent="0.25">
      <c r="A9" s="18">
        <v>7</v>
      </c>
      <c r="B9" s="19" t="s">
        <v>23</v>
      </c>
      <c r="C9" s="19" t="s">
        <v>24</v>
      </c>
      <c r="D9" s="20"/>
      <c r="E9" s="21">
        <v>21</v>
      </c>
      <c r="F9" s="19" t="s">
        <v>18</v>
      </c>
      <c r="G9" s="21">
        <f t="shared" si="0"/>
        <v>0</v>
      </c>
      <c r="H9" s="22">
        <v>0.21</v>
      </c>
    </row>
    <row r="10" spans="1:8" ht="38.25" x14ac:dyDescent="0.25">
      <c r="A10" s="18">
        <v>8</v>
      </c>
      <c r="B10" s="19" t="s">
        <v>25</v>
      </c>
      <c r="C10" s="19" t="s">
        <v>26</v>
      </c>
      <c r="D10" s="20"/>
      <c r="E10" s="21">
        <v>22</v>
      </c>
      <c r="F10" s="19" t="s">
        <v>18</v>
      </c>
      <c r="G10" s="21">
        <f t="shared" si="0"/>
        <v>0</v>
      </c>
      <c r="H10" s="22">
        <v>0.21</v>
      </c>
    </row>
    <row r="11" spans="1:8" ht="38.25" x14ac:dyDescent="0.25">
      <c r="A11" s="18">
        <v>9</v>
      </c>
      <c r="B11" s="19" t="s">
        <v>27</v>
      </c>
      <c r="C11" s="19" t="s">
        <v>28</v>
      </c>
      <c r="D11" s="20"/>
      <c r="E11" s="21">
        <v>2</v>
      </c>
      <c r="F11" s="19" t="s">
        <v>18</v>
      </c>
      <c r="G11" s="21">
        <f t="shared" si="0"/>
        <v>0</v>
      </c>
      <c r="H11" s="22">
        <v>0.21</v>
      </c>
    </row>
    <row r="12" spans="1:8" ht="25.5" x14ac:dyDescent="0.25">
      <c r="A12" s="18">
        <v>10</v>
      </c>
      <c r="B12" s="19" t="s">
        <v>29</v>
      </c>
      <c r="C12" s="19" t="s">
        <v>30</v>
      </c>
      <c r="D12" s="20"/>
      <c r="E12" s="21">
        <v>5</v>
      </c>
      <c r="F12" s="19" t="s">
        <v>18</v>
      </c>
      <c r="G12" s="21">
        <f t="shared" si="0"/>
        <v>0</v>
      </c>
      <c r="H12" s="22">
        <v>0.21</v>
      </c>
    </row>
    <row r="13" spans="1:8" ht="25.5" x14ac:dyDescent="0.25">
      <c r="A13" s="18">
        <v>11</v>
      </c>
      <c r="B13" s="19" t="s">
        <v>31</v>
      </c>
      <c r="C13" s="19" t="s">
        <v>32</v>
      </c>
      <c r="D13" s="20"/>
      <c r="E13" s="21">
        <v>4</v>
      </c>
      <c r="F13" s="19" t="s">
        <v>18</v>
      </c>
      <c r="G13" s="21">
        <f t="shared" si="0"/>
        <v>0</v>
      </c>
      <c r="H13" s="22">
        <v>0.21</v>
      </c>
    </row>
    <row r="14" spans="1:8" ht="38.25" x14ac:dyDescent="0.25">
      <c r="A14" s="18">
        <v>12</v>
      </c>
      <c r="B14" s="19" t="s">
        <v>33</v>
      </c>
      <c r="C14" s="19" t="s">
        <v>34</v>
      </c>
      <c r="D14" s="20"/>
      <c r="E14" s="21">
        <v>1</v>
      </c>
      <c r="F14" s="19" t="s">
        <v>18</v>
      </c>
      <c r="G14" s="21">
        <f t="shared" si="0"/>
        <v>0</v>
      </c>
      <c r="H14" s="22">
        <v>0.21</v>
      </c>
    </row>
    <row r="15" spans="1:8" ht="51" x14ac:dyDescent="0.25">
      <c r="A15" s="18">
        <v>13</v>
      </c>
      <c r="B15" s="19" t="s">
        <v>35</v>
      </c>
      <c r="C15" s="19" t="s">
        <v>36</v>
      </c>
      <c r="D15" s="20"/>
      <c r="E15" s="21">
        <v>1</v>
      </c>
      <c r="F15" s="19" t="s">
        <v>18</v>
      </c>
      <c r="G15" s="21">
        <f t="shared" si="0"/>
        <v>0</v>
      </c>
      <c r="H15" s="22">
        <v>0.21</v>
      </c>
    </row>
    <row r="16" spans="1:8" ht="25.5" x14ac:dyDescent="0.25">
      <c r="A16" s="18">
        <v>14</v>
      </c>
      <c r="B16" s="19" t="s">
        <v>37</v>
      </c>
      <c r="C16" s="19" t="s">
        <v>38</v>
      </c>
      <c r="D16" s="20"/>
      <c r="E16" s="21">
        <v>1</v>
      </c>
      <c r="F16" s="19" t="s">
        <v>18</v>
      </c>
      <c r="G16" s="21">
        <f t="shared" si="0"/>
        <v>0</v>
      </c>
      <c r="H16" s="22">
        <v>0.21</v>
      </c>
    </row>
    <row r="17" spans="1:8" ht="25.5" x14ac:dyDescent="0.25">
      <c r="A17" s="18">
        <v>15</v>
      </c>
      <c r="B17" s="19" t="s">
        <v>39</v>
      </c>
      <c r="C17" s="19" t="s">
        <v>40</v>
      </c>
      <c r="D17" s="20"/>
      <c r="E17" s="21">
        <v>1</v>
      </c>
      <c r="F17" s="19" t="s">
        <v>18</v>
      </c>
      <c r="G17" s="21">
        <f t="shared" si="0"/>
        <v>0</v>
      </c>
      <c r="H17" s="22">
        <v>0.21</v>
      </c>
    </row>
    <row r="18" spans="1:8" ht="51" x14ac:dyDescent="0.25">
      <c r="A18" s="18">
        <v>16</v>
      </c>
      <c r="B18" s="19" t="s">
        <v>41</v>
      </c>
      <c r="C18" s="19" t="s">
        <v>42</v>
      </c>
      <c r="D18" s="20"/>
      <c r="E18" s="21">
        <v>10</v>
      </c>
      <c r="F18" s="19" t="s">
        <v>18</v>
      </c>
      <c r="G18" s="21">
        <f t="shared" si="0"/>
        <v>0</v>
      </c>
      <c r="H18" s="22">
        <v>0.21</v>
      </c>
    </row>
    <row r="19" spans="1:8" ht="38.25" x14ac:dyDescent="0.25">
      <c r="A19" s="18">
        <v>17</v>
      </c>
      <c r="B19" s="19" t="s">
        <v>43</v>
      </c>
      <c r="C19" s="19" t="s">
        <v>44</v>
      </c>
      <c r="D19" s="20"/>
      <c r="E19" s="21">
        <v>1</v>
      </c>
      <c r="F19" s="19" t="s">
        <v>18</v>
      </c>
      <c r="G19" s="21">
        <f t="shared" si="0"/>
        <v>0</v>
      </c>
      <c r="H19" s="22">
        <v>0.21</v>
      </c>
    </row>
    <row r="20" spans="1:8" ht="25.5" x14ac:dyDescent="0.25">
      <c r="A20" s="18">
        <v>18</v>
      </c>
      <c r="B20" s="19" t="s">
        <v>45</v>
      </c>
      <c r="C20" s="19" t="s">
        <v>46</v>
      </c>
      <c r="D20" s="20"/>
      <c r="E20" s="21">
        <v>10</v>
      </c>
      <c r="F20" s="19" t="s">
        <v>11</v>
      </c>
      <c r="G20" s="21">
        <f t="shared" si="0"/>
        <v>0</v>
      </c>
      <c r="H20" s="22">
        <v>0.21</v>
      </c>
    </row>
    <row r="21" spans="1:8" ht="25.5" x14ac:dyDescent="0.25">
      <c r="A21" s="18">
        <v>19</v>
      </c>
      <c r="B21" s="19" t="s">
        <v>47</v>
      </c>
      <c r="C21" s="19" t="s">
        <v>48</v>
      </c>
      <c r="D21" s="20"/>
      <c r="E21" s="21">
        <v>15</v>
      </c>
      <c r="F21" s="19" t="s">
        <v>11</v>
      </c>
      <c r="G21" s="21">
        <f t="shared" si="0"/>
        <v>0</v>
      </c>
      <c r="H21" s="22">
        <v>0.21</v>
      </c>
    </row>
    <row r="22" spans="1:8" ht="25.5" x14ac:dyDescent="0.25">
      <c r="A22" s="18">
        <v>20</v>
      </c>
      <c r="B22" s="19" t="s">
        <v>49</v>
      </c>
      <c r="C22" s="19" t="s">
        <v>50</v>
      </c>
      <c r="D22" s="20"/>
      <c r="E22" s="21">
        <v>5</v>
      </c>
      <c r="F22" s="19" t="s">
        <v>11</v>
      </c>
      <c r="G22" s="21">
        <f t="shared" si="0"/>
        <v>0</v>
      </c>
      <c r="H22" s="22">
        <v>0.21</v>
      </c>
    </row>
    <row r="23" spans="1:8" ht="38.25" x14ac:dyDescent="0.25">
      <c r="A23" s="18">
        <v>21</v>
      </c>
      <c r="B23" s="19" t="s">
        <v>51</v>
      </c>
      <c r="C23" s="19" t="s">
        <v>52</v>
      </c>
      <c r="D23" s="20"/>
      <c r="E23" s="21">
        <v>37</v>
      </c>
      <c r="F23" s="19" t="s">
        <v>11</v>
      </c>
      <c r="G23" s="21">
        <f t="shared" si="0"/>
        <v>0</v>
      </c>
      <c r="H23" s="22">
        <v>0.21</v>
      </c>
    </row>
    <row r="24" spans="1:8" ht="38.25" x14ac:dyDescent="0.25">
      <c r="A24" s="18">
        <v>22</v>
      </c>
      <c r="B24" s="19" t="s">
        <v>53</v>
      </c>
      <c r="C24" s="19" t="s">
        <v>54</v>
      </c>
      <c r="D24" s="20"/>
      <c r="E24" s="21">
        <v>12</v>
      </c>
      <c r="F24" s="19" t="s">
        <v>11</v>
      </c>
      <c r="G24" s="21">
        <f t="shared" si="0"/>
        <v>0</v>
      </c>
      <c r="H24" s="22">
        <v>0.21</v>
      </c>
    </row>
    <row r="25" spans="1:8" ht="38.25" x14ac:dyDescent="0.25">
      <c r="A25" s="18">
        <v>23</v>
      </c>
      <c r="B25" s="19" t="s">
        <v>55</v>
      </c>
      <c r="C25" s="19" t="s">
        <v>56</v>
      </c>
      <c r="D25" s="20"/>
      <c r="E25" s="21">
        <v>20</v>
      </c>
      <c r="F25" s="19" t="s">
        <v>11</v>
      </c>
      <c r="G25" s="21">
        <f t="shared" si="0"/>
        <v>0</v>
      </c>
      <c r="H25" s="22">
        <v>0.21</v>
      </c>
    </row>
    <row r="26" spans="1:8" ht="38.25" x14ac:dyDescent="0.25">
      <c r="A26" s="18">
        <v>24</v>
      </c>
      <c r="B26" s="19" t="s">
        <v>57</v>
      </c>
      <c r="C26" s="19" t="s">
        <v>58</v>
      </c>
      <c r="D26" s="20"/>
      <c r="E26" s="21">
        <v>5</v>
      </c>
      <c r="F26" s="19" t="s">
        <v>11</v>
      </c>
      <c r="G26" s="21">
        <f t="shared" si="0"/>
        <v>0</v>
      </c>
      <c r="H26" s="22">
        <v>0.21</v>
      </c>
    </row>
    <row r="27" spans="1:8" ht="38.25" x14ac:dyDescent="0.25">
      <c r="A27" s="18">
        <v>25</v>
      </c>
      <c r="B27" s="19" t="s">
        <v>59</v>
      </c>
      <c r="C27" s="19" t="s">
        <v>60</v>
      </c>
      <c r="D27" s="20"/>
      <c r="E27" s="21">
        <v>18</v>
      </c>
      <c r="F27" s="19" t="s">
        <v>18</v>
      </c>
      <c r="G27" s="21">
        <f t="shared" si="0"/>
        <v>0</v>
      </c>
      <c r="H27" s="22">
        <v>0.21</v>
      </c>
    </row>
    <row r="28" spans="1:8" ht="38.25" x14ac:dyDescent="0.25">
      <c r="A28" s="18">
        <v>26</v>
      </c>
      <c r="B28" s="19" t="s">
        <v>61</v>
      </c>
      <c r="C28" s="19" t="s">
        <v>62</v>
      </c>
      <c r="D28" s="20"/>
      <c r="E28" s="21">
        <v>55</v>
      </c>
      <c r="F28" s="19" t="s">
        <v>11</v>
      </c>
      <c r="G28" s="21">
        <f t="shared" si="0"/>
        <v>0</v>
      </c>
      <c r="H28" s="22">
        <v>0.21</v>
      </c>
    </row>
    <row r="29" spans="1:8" ht="51" x14ac:dyDescent="0.25">
      <c r="A29" s="18">
        <v>27</v>
      </c>
      <c r="B29" s="19" t="s">
        <v>63</v>
      </c>
      <c r="C29" s="19" t="s">
        <v>64</v>
      </c>
      <c r="D29" s="20"/>
      <c r="E29" s="21">
        <v>103</v>
      </c>
      <c r="F29" s="19" t="s">
        <v>18</v>
      </c>
      <c r="G29" s="21">
        <f t="shared" si="0"/>
        <v>0</v>
      </c>
      <c r="H29" s="22">
        <v>0.21</v>
      </c>
    </row>
    <row r="30" spans="1:8" ht="25.5" x14ac:dyDescent="0.25">
      <c r="A30" s="18">
        <v>28</v>
      </c>
      <c r="B30" s="19" t="s">
        <v>65</v>
      </c>
      <c r="C30" s="19" t="s">
        <v>66</v>
      </c>
      <c r="D30" s="20"/>
      <c r="E30" s="21">
        <v>1</v>
      </c>
      <c r="F30" s="19" t="s">
        <v>18</v>
      </c>
      <c r="G30" s="21">
        <f t="shared" si="0"/>
        <v>0</v>
      </c>
      <c r="H30" s="22">
        <v>0.21</v>
      </c>
    </row>
    <row r="31" spans="1:8" ht="25.5" x14ac:dyDescent="0.25">
      <c r="A31" s="18">
        <v>29</v>
      </c>
      <c r="B31" s="19" t="s">
        <v>67</v>
      </c>
      <c r="C31" s="19" t="s">
        <v>68</v>
      </c>
      <c r="D31" s="20"/>
      <c r="E31" s="21">
        <v>1</v>
      </c>
      <c r="F31" s="19" t="s">
        <v>18</v>
      </c>
      <c r="G31" s="21">
        <f t="shared" si="0"/>
        <v>0</v>
      </c>
      <c r="H31" s="22">
        <v>0.21</v>
      </c>
    </row>
    <row r="32" spans="1:8" ht="25.5" x14ac:dyDescent="0.25">
      <c r="A32" s="18">
        <v>30</v>
      </c>
      <c r="B32" s="19" t="s">
        <v>69</v>
      </c>
      <c r="C32" s="19" t="s">
        <v>70</v>
      </c>
      <c r="D32" s="20"/>
      <c r="E32" s="21">
        <v>4</v>
      </c>
      <c r="F32" s="19" t="s">
        <v>18</v>
      </c>
      <c r="G32" s="21">
        <f t="shared" si="0"/>
        <v>0</v>
      </c>
      <c r="H32" s="22">
        <v>0.21</v>
      </c>
    </row>
    <row r="33" spans="1:8" ht="51" x14ac:dyDescent="0.25">
      <c r="A33" s="18">
        <v>31</v>
      </c>
      <c r="B33" s="19" t="s">
        <v>71</v>
      </c>
      <c r="C33" s="19" t="s">
        <v>72</v>
      </c>
      <c r="D33" s="20"/>
      <c r="E33" s="21">
        <v>1</v>
      </c>
      <c r="F33" s="19" t="s">
        <v>18</v>
      </c>
      <c r="G33" s="21">
        <f t="shared" si="0"/>
        <v>0</v>
      </c>
      <c r="H33" s="22">
        <v>0.21</v>
      </c>
    </row>
    <row r="34" spans="1:8" ht="12.75" x14ac:dyDescent="0.25">
      <c r="A34" s="23"/>
      <c r="B34" s="23"/>
      <c r="C34" s="23"/>
      <c r="D34" s="23"/>
      <c r="E34" s="23"/>
      <c r="F34" s="23"/>
      <c r="G34" s="23"/>
      <c r="H34" s="24"/>
    </row>
    <row r="35" spans="1:8" ht="13.5" thickBot="1" x14ac:dyDescent="0.3">
      <c r="A35" s="25" t="s">
        <v>73</v>
      </c>
      <c r="B35" s="23"/>
      <c r="C35" s="23"/>
      <c r="D35" s="23"/>
      <c r="E35" s="23"/>
      <c r="F35" s="23"/>
      <c r="G35" s="23"/>
      <c r="H35" s="23"/>
    </row>
    <row r="36" spans="1:8" ht="13.5" thickTop="1" x14ac:dyDescent="0.25">
      <c r="A36" s="26"/>
      <c r="B36" s="26"/>
      <c r="C36" s="26"/>
      <c r="D36" s="26"/>
      <c r="E36" s="26"/>
      <c r="F36" s="26"/>
      <c r="G36" s="32">
        <f>SUM(G3:G35)</f>
        <v>0</v>
      </c>
      <c r="H36" s="26"/>
    </row>
    <row r="37" spans="1:8" ht="12.75" x14ac:dyDescent="0.25">
      <c r="A37" s="23"/>
      <c r="B37" s="23"/>
      <c r="C37" s="23"/>
      <c r="D37" s="23"/>
      <c r="E37" s="23"/>
      <c r="F37" s="23"/>
      <c r="G37" s="23"/>
      <c r="H37" s="23"/>
    </row>
    <row r="38" spans="1:8" ht="13.5" x14ac:dyDescent="0.25">
      <c r="A38" s="28"/>
      <c r="B38" s="23"/>
      <c r="C38" s="23"/>
      <c r="D38" s="23"/>
      <c r="E38" s="23"/>
      <c r="F38" s="23"/>
      <c r="G38" s="23"/>
      <c r="H38" s="23"/>
    </row>
    <row r="39" spans="1:8" ht="13.5" x14ac:dyDescent="0.25">
      <c r="A39" s="29"/>
      <c r="B39" s="23"/>
      <c r="C39" s="23"/>
      <c r="D39" s="23"/>
      <c r="E39" s="23"/>
      <c r="F39" s="23"/>
      <c r="G39" s="23"/>
      <c r="H39" s="23"/>
    </row>
    <row r="40" spans="1:8" ht="12.75" x14ac:dyDescent="0.25">
      <c r="A40" s="23"/>
      <c r="B40" s="23"/>
      <c r="C40" s="23"/>
      <c r="D40" s="23"/>
      <c r="E40" s="23"/>
      <c r="F40" s="23"/>
      <c r="G40" s="23"/>
      <c r="H40" s="23"/>
    </row>
    <row r="41" spans="1:8" ht="12.75" x14ac:dyDescent="0.25">
      <c r="A41" s="50" t="s">
        <v>74</v>
      </c>
      <c r="B41" s="50"/>
      <c r="C41" s="50"/>
      <c r="D41" s="50"/>
      <c r="E41" s="50"/>
      <c r="F41" s="50"/>
      <c r="G41" s="50"/>
      <c r="H41" s="50"/>
    </row>
    <row r="42" spans="1:8" ht="12.75" x14ac:dyDescent="0.25">
      <c r="A42" s="16" t="s">
        <v>1</v>
      </c>
      <c r="B42" s="17" t="s">
        <v>2</v>
      </c>
      <c r="C42" s="17" t="s">
        <v>3</v>
      </c>
      <c r="D42" s="16" t="s">
        <v>4</v>
      </c>
      <c r="E42" s="16" t="s">
        <v>5</v>
      </c>
      <c r="F42" s="17" t="s">
        <v>6</v>
      </c>
      <c r="G42" s="16" t="s">
        <v>7</v>
      </c>
      <c r="H42" s="16" t="s">
        <v>8</v>
      </c>
    </row>
    <row r="43" spans="1:8" ht="38.25" x14ac:dyDescent="0.25">
      <c r="A43" s="18">
        <v>1</v>
      </c>
      <c r="B43" s="19" t="s">
        <v>75</v>
      </c>
      <c r="C43" s="19" t="s">
        <v>76</v>
      </c>
      <c r="D43" s="20"/>
      <c r="E43" s="21">
        <v>34</v>
      </c>
      <c r="F43" s="19" t="s">
        <v>11</v>
      </c>
      <c r="G43" s="21">
        <f>E43*D43</f>
        <v>0</v>
      </c>
      <c r="H43" s="22">
        <v>0.21</v>
      </c>
    </row>
    <row r="44" spans="1:8" ht="38.25" x14ac:dyDescent="0.25">
      <c r="A44" s="18">
        <v>2</v>
      </c>
      <c r="B44" s="19" t="s">
        <v>77</v>
      </c>
      <c r="C44" s="19" t="s">
        <v>78</v>
      </c>
      <c r="D44" s="20"/>
      <c r="E44" s="21">
        <v>7</v>
      </c>
      <c r="F44" s="19" t="s">
        <v>11</v>
      </c>
      <c r="G44" s="21">
        <f t="shared" ref="G44:G64" si="1">E44*D44</f>
        <v>0</v>
      </c>
      <c r="H44" s="22">
        <v>0.21</v>
      </c>
    </row>
    <row r="45" spans="1:8" ht="38.25" x14ac:dyDescent="0.25">
      <c r="A45" s="18">
        <v>3</v>
      </c>
      <c r="B45" s="19" t="s">
        <v>79</v>
      </c>
      <c r="C45" s="19" t="s">
        <v>80</v>
      </c>
      <c r="D45" s="20"/>
      <c r="E45" s="21">
        <v>14</v>
      </c>
      <c r="F45" s="19" t="s">
        <v>11</v>
      </c>
      <c r="G45" s="21">
        <f t="shared" si="1"/>
        <v>0</v>
      </c>
      <c r="H45" s="22">
        <v>0.21</v>
      </c>
    </row>
    <row r="46" spans="1:8" ht="114.75" x14ac:dyDescent="0.25">
      <c r="A46" s="18">
        <v>4</v>
      </c>
      <c r="B46" s="19" t="s">
        <v>81</v>
      </c>
      <c r="C46" s="19" t="s">
        <v>82</v>
      </c>
      <c r="D46" s="20"/>
      <c r="E46" s="21">
        <v>1</v>
      </c>
      <c r="F46" s="19" t="s">
        <v>18</v>
      </c>
      <c r="G46" s="21">
        <f t="shared" si="1"/>
        <v>0</v>
      </c>
      <c r="H46" s="22">
        <v>0.21</v>
      </c>
    </row>
    <row r="47" spans="1:8" ht="153" x14ac:dyDescent="0.25">
      <c r="A47" s="18">
        <v>5</v>
      </c>
      <c r="B47" s="19" t="s">
        <v>83</v>
      </c>
      <c r="C47" s="19" t="s">
        <v>84</v>
      </c>
      <c r="D47" s="20"/>
      <c r="E47" s="21">
        <v>1</v>
      </c>
      <c r="F47" s="19" t="s">
        <v>18</v>
      </c>
      <c r="G47" s="21">
        <f t="shared" si="1"/>
        <v>0</v>
      </c>
      <c r="H47" s="22">
        <v>0.21</v>
      </c>
    </row>
    <row r="48" spans="1:8" ht="25.5" x14ac:dyDescent="0.25">
      <c r="A48" s="18">
        <v>6</v>
      </c>
      <c r="B48" s="19" t="s">
        <v>85</v>
      </c>
      <c r="C48" s="19" t="s">
        <v>86</v>
      </c>
      <c r="D48" s="20"/>
      <c r="E48" s="21">
        <v>10</v>
      </c>
      <c r="F48" s="19" t="s">
        <v>18</v>
      </c>
      <c r="G48" s="21">
        <f t="shared" si="1"/>
        <v>0</v>
      </c>
      <c r="H48" s="22">
        <v>0.21</v>
      </c>
    </row>
    <row r="49" spans="1:8" ht="12.75" x14ac:dyDescent="0.25">
      <c r="A49" s="18">
        <v>7</v>
      </c>
      <c r="B49" s="19" t="s">
        <v>87</v>
      </c>
      <c r="C49" s="19" t="s">
        <v>88</v>
      </c>
      <c r="D49" s="20"/>
      <c r="E49" s="21">
        <v>20</v>
      </c>
      <c r="F49" s="19" t="s">
        <v>11</v>
      </c>
      <c r="G49" s="21">
        <f t="shared" si="1"/>
        <v>0</v>
      </c>
      <c r="H49" s="22">
        <v>0.21</v>
      </c>
    </row>
    <row r="50" spans="1:8" ht="12.75" x14ac:dyDescent="0.25">
      <c r="A50" s="18">
        <v>8</v>
      </c>
      <c r="B50" s="19" t="s">
        <v>89</v>
      </c>
      <c r="C50" s="19" t="s">
        <v>90</v>
      </c>
      <c r="D50" s="20"/>
      <c r="E50" s="21">
        <v>5</v>
      </c>
      <c r="F50" s="19" t="s">
        <v>11</v>
      </c>
      <c r="G50" s="21">
        <f t="shared" si="1"/>
        <v>0</v>
      </c>
      <c r="H50" s="22">
        <v>0.21</v>
      </c>
    </row>
    <row r="51" spans="1:8" ht="25.5" x14ac:dyDescent="0.25">
      <c r="A51" s="18">
        <v>9</v>
      </c>
      <c r="B51" s="19" t="s">
        <v>91</v>
      </c>
      <c r="C51" s="19" t="s">
        <v>92</v>
      </c>
      <c r="D51" s="20"/>
      <c r="E51" s="21">
        <v>103</v>
      </c>
      <c r="F51" s="19" t="s">
        <v>18</v>
      </c>
      <c r="G51" s="21">
        <f t="shared" si="1"/>
        <v>0</v>
      </c>
      <c r="H51" s="22">
        <v>0.21</v>
      </c>
    </row>
    <row r="52" spans="1:8" ht="25.5" x14ac:dyDescent="0.25">
      <c r="A52" s="18">
        <v>10</v>
      </c>
      <c r="B52" s="19" t="s">
        <v>93</v>
      </c>
      <c r="C52" s="19" t="s">
        <v>20</v>
      </c>
      <c r="D52" s="20"/>
      <c r="E52" s="21">
        <v>60</v>
      </c>
      <c r="F52" s="19" t="s">
        <v>18</v>
      </c>
      <c r="G52" s="21">
        <f t="shared" si="1"/>
        <v>0</v>
      </c>
      <c r="H52" s="22">
        <v>0.21</v>
      </c>
    </row>
    <row r="53" spans="1:8" ht="51" x14ac:dyDescent="0.25">
      <c r="A53" s="18">
        <v>11</v>
      </c>
      <c r="B53" s="19" t="s">
        <v>94</v>
      </c>
      <c r="C53" s="19" t="s">
        <v>95</v>
      </c>
      <c r="D53" s="20"/>
      <c r="E53" s="21">
        <v>1</v>
      </c>
      <c r="F53" s="19" t="s">
        <v>18</v>
      </c>
      <c r="G53" s="21">
        <f t="shared" si="1"/>
        <v>0</v>
      </c>
      <c r="H53" s="22">
        <v>0.21</v>
      </c>
    </row>
    <row r="54" spans="1:8" ht="38.25" x14ac:dyDescent="0.25">
      <c r="A54" s="18">
        <v>12</v>
      </c>
      <c r="B54" s="19" t="s">
        <v>96</v>
      </c>
      <c r="C54" s="19" t="s">
        <v>44</v>
      </c>
      <c r="D54" s="20"/>
      <c r="E54" s="21">
        <v>1</v>
      </c>
      <c r="F54" s="19" t="s">
        <v>18</v>
      </c>
      <c r="G54" s="21">
        <f t="shared" si="1"/>
        <v>0</v>
      </c>
      <c r="H54" s="22">
        <v>0.21</v>
      </c>
    </row>
    <row r="55" spans="1:8" ht="51" x14ac:dyDescent="0.25">
      <c r="A55" s="18">
        <v>13</v>
      </c>
      <c r="B55" s="19" t="s">
        <v>97</v>
      </c>
      <c r="C55" s="19" t="s">
        <v>98</v>
      </c>
      <c r="D55" s="20"/>
      <c r="E55" s="21">
        <v>5</v>
      </c>
      <c r="F55" s="19" t="s">
        <v>18</v>
      </c>
      <c r="G55" s="21">
        <f t="shared" si="1"/>
        <v>0</v>
      </c>
      <c r="H55" s="22">
        <v>0.21</v>
      </c>
    </row>
    <row r="56" spans="1:8" ht="25.5" x14ac:dyDescent="0.25">
      <c r="A56" s="18">
        <v>14</v>
      </c>
      <c r="B56" s="19" t="s">
        <v>99</v>
      </c>
      <c r="C56" s="19" t="s">
        <v>66</v>
      </c>
      <c r="D56" s="20"/>
      <c r="E56" s="21">
        <v>1</v>
      </c>
      <c r="F56" s="19" t="s">
        <v>18</v>
      </c>
      <c r="G56" s="21">
        <f t="shared" si="1"/>
        <v>0</v>
      </c>
      <c r="H56" s="22">
        <v>0.21</v>
      </c>
    </row>
    <row r="57" spans="1:8" ht="38.25" x14ac:dyDescent="0.25">
      <c r="A57" s="18">
        <v>15</v>
      </c>
      <c r="B57" s="19" t="s">
        <v>100</v>
      </c>
      <c r="C57" s="19" t="s">
        <v>101</v>
      </c>
      <c r="D57" s="20"/>
      <c r="E57" s="21">
        <v>4</v>
      </c>
      <c r="F57" s="19" t="s">
        <v>18</v>
      </c>
      <c r="G57" s="21">
        <f t="shared" si="1"/>
        <v>0</v>
      </c>
      <c r="H57" s="22">
        <v>0.21</v>
      </c>
    </row>
    <row r="58" spans="1:8" ht="12.75" x14ac:dyDescent="0.25">
      <c r="A58" s="18">
        <v>16</v>
      </c>
      <c r="B58" s="19" t="s">
        <v>102</v>
      </c>
      <c r="C58" s="19" t="s">
        <v>103</v>
      </c>
      <c r="D58" s="20"/>
      <c r="E58" s="21">
        <v>18</v>
      </c>
      <c r="F58" s="19" t="s">
        <v>18</v>
      </c>
      <c r="G58" s="21">
        <f t="shared" si="1"/>
        <v>0</v>
      </c>
      <c r="H58" s="22">
        <v>0.21</v>
      </c>
    </row>
    <row r="59" spans="1:8" ht="178.5" x14ac:dyDescent="0.25">
      <c r="A59" s="18">
        <v>17</v>
      </c>
      <c r="B59" s="19" t="s">
        <v>104</v>
      </c>
      <c r="C59" s="19" t="s">
        <v>105</v>
      </c>
      <c r="D59" s="20"/>
      <c r="E59" s="21">
        <v>1</v>
      </c>
      <c r="F59" s="19" t="s">
        <v>18</v>
      </c>
      <c r="G59" s="21">
        <f t="shared" si="1"/>
        <v>0</v>
      </c>
      <c r="H59" s="22">
        <v>0.21</v>
      </c>
    </row>
    <row r="60" spans="1:8" ht="25.5" x14ac:dyDescent="0.25">
      <c r="A60" s="18">
        <v>18</v>
      </c>
      <c r="B60" s="19" t="s">
        <v>106</v>
      </c>
      <c r="C60" s="19" t="s">
        <v>107</v>
      </c>
      <c r="D60" s="20"/>
      <c r="E60" s="21">
        <v>10</v>
      </c>
      <c r="F60" s="19" t="s">
        <v>11</v>
      </c>
      <c r="G60" s="21">
        <f t="shared" si="1"/>
        <v>0</v>
      </c>
      <c r="H60" s="22">
        <v>0.21</v>
      </c>
    </row>
    <row r="61" spans="1:8" ht="25.5" x14ac:dyDescent="0.25">
      <c r="A61" s="18">
        <v>19</v>
      </c>
      <c r="B61" s="19" t="s">
        <v>108</v>
      </c>
      <c r="C61" s="19" t="s">
        <v>109</v>
      </c>
      <c r="D61" s="20"/>
      <c r="E61" s="21">
        <v>15</v>
      </c>
      <c r="F61" s="19" t="s">
        <v>11</v>
      </c>
      <c r="G61" s="21">
        <f t="shared" si="1"/>
        <v>0</v>
      </c>
      <c r="H61" s="22">
        <v>0.21</v>
      </c>
    </row>
    <row r="62" spans="1:8" ht="25.5" x14ac:dyDescent="0.25">
      <c r="A62" s="18">
        <v>20</v>
      </c>
      <c r="B62" s="19" t="s">
        <v>110</v>
      </c>
      <c r="C62" s="19" t="s">
        <v>111</v>
      </c>
      <c r="D62" s="20"/>
      <c r="E62" s="21">
        <v>5</v>
      </c>
      <c r="F62" s="19" t="s">
        <v>11</v>
      </c>
      <c r="G62" s="21">
        <f t="shared" si="1"/>
        <v>0</v>
      </c>
      <c r="H62" s="22">
        <v>0.21</v>
      </c>
    </row>
    <row r="63" spans="1:8" ht="25.5" x14ac:dyDescent="0.25">
      <c r="A63" s="18">
        <v>21</v>
      </c>
      <c r="B63" s="19" t="s">
        <v>112</v>
      </c>
      <c r="C63" s="19" t="s">
        <v>113</v>
      </c>
      <c r="D63" s="20"/>
      <c r="E63" s="21">
        <v>37</v>
      </c>
      <c r="F63" s="19" t="s">
        <v>11</v>
      </c>
      <c r="G63" s="21">
        <f t="shared" si="1"/>
        <v>0</v>
      </c>
      <c r="H63" s="22">
        <v>0.21</v>
      </c>
    </row>
    <row r="64" spans="1:8" ht="25.5" x14ac:dyDescent="0.25">
      <c r="A64" s="18">
        <v>22</v>
      </c>
      <c r="B64" s="19" t="s">
        <v>114</v>
      </c>
      <c r="C64" s="19" t="s">
        <v>115</v>
      </c>
      <c r="D64" s="20"/>
      <c r="E64" s="21">
        <v>12</v>
      </c>
      <c r="F64" s="19" t="s">
        <v>11</v>
      </c>
      <c r="G64" s="21">
        <f t="shared" si="1"/>
        <v>0</v>
      </c>
      <c r="H64" s="22">
        <v>0.21</v>
      </c>
    </row>
    <row r="65" spans="1:8" ht="12.75" x14ac:dyDescent="0.25">
      <c r="A65" s="23"/>
      <c r="B65" s="23"/>
      <c r="C65" s="23"/>
      <c r="D65" s="23"/>
      <c r="E65" s="23"/>
      <c r="F65" s="23"/>
      <c r="G65" s="23"/>
      <c r="H65" s="24"/>
    </row>
    <row r="66" spans="1:8" ht="13.5" thickBot="1" x14ac:dyDescent="0.3">
      <c r="A66" s="25" t="s">
        <v>116</v>
      </c>
      <c r="B66" s="23"/>
      <c r="C66" s="23"/>
      <c r="D66" s="23"/>
      <c r="E66" s="23"/>
      <c r="F66" s="23"/>
      <c r="G66" s="23"/>
      <c r="H66" s="23"/>
    </row>
    <row r="67" spans="1:8" ht="14.25" thickTop="1" x14ac:dyDescent="0.25">
      <c r="A67" s="26"/>
      <c r="B67" s="26"/>
      <c r="C67" s="26"/>
      <c r="D67" s="26"/>
      <c r="E67" s="26"/>
      <c r="F67" s="26"/>
      <c r="G67" s="27">
        <f>SUM(G43:G66)</f>
        <v>0</v>
      </c>
      <c r="H67" s="26"/>
    </row>
    <row r="68" spans="1:8" ht="12.75" x14ac:dyDescent="0.25">
      <c r="A68" s="23"/>
      <c r="B68" s="23"/>
      <c r="C68" s="23"/>
      <c r="D68" s="23"/>
      <c r="E68" s="23"/>
      <c r="F68" s="23"/>
      <c r="G68" s="23"/>
      <c r="H68" s="23"/>
    </row>
    <row r="69" spans="1:8" ht="13.5" x14ac:dyDescent="0.25">
      <c r="A69" s="28"/>
      <c r="B69" s="23"/>
      <c r="C69" s="23"/>
      <c r="D69" s="23"/>
      <c r="E69" s="23"/>
      <c r="F69" s="23"/>
      <c r="G69" s="23"/>
      <c r="H69" s="23"/>
    </row>
    <row r="70" spans="1:8" ht="13.5" x14ac:dyDescent="0.25">
      <c r="A70" s="29" t="s">
        <v>193</v>
      </c>
      <c r="B70" s="23"/>
      <c r="C70" s="23"/>
      <c r="D70" s="23"/>
      <c r="E70" s="23"/>
      <c r="F70" s="23"/>
      <c r="G70" s="30">
        <f>(G64+G63+G62+G61+G60+G50+G49+G45+G44+G43)*0.05</f>
        <v>0</v>
      </c>
      <c r="H70" s="23"/>
    </row>
    <row r="71" spans="1:8" ht="12.75" x14ac:dyDescent="0.25">
      <c r="A71" s="23"/>
      <c r="B71" s="23"/>
      <c r="C71" s="23"/>
      <c r="D71" s="23"/>
      <c r="E71" s="23"/>
      <c r="F71" s="23"/>
      <c r="G71" s="23"/>
      <c r="H71" s="23"/>
    </row>
    <row r="72" spans="1:8" ht="13.5" x14ac:dyDescent="0.25">
      <c r="A72" s="28"/>
      <c r="B72" s="23"/>
      <c r="C72" s="23"/>
      <c r="D72" s="23"/>
      <c r="E72" s="23"/>
      <c r="F72" s="23"/>
      <c r="G72" s="23"/>
      <c r="H72" s="23"/>
    </row>
    <row r="73" spans="1:8" ht="13.5" x14ac:dyDescent="0.25">
      <c r="A73" s="29" t="s">
        <v>194</v>
      </c>
      <c r="B73" s="23"/>
      <c r="C73" s="23"/>
      <c r="D73" s="23"/>
      <c r="E73" s="23"/>
      <c r="F73" s="23"/>
      <c r="G73" s="31">
        <f>G67+G70</f>
        <v>0</v>
      </c>
      <c r="H73" s="23"/>
    </row>
    <row r="74" spans="1:8" ht="12.75" x14ac:dyDescent="0.25">
      <c r="A74" s="23"/>
      <c r="B74" s="23"/>
      <c r="C74" s="23"/>
      <c r="D74" s="23"/>
      <c r="E74" s="23"/>
      <c r="F74" s="23"/>
      <c r="G74" s="23"/>
      <c r="H74" s="23"/>
    </row>
    <row r="75" spans="1:8" ht="12.75" x14ac:dyDescent="0.25">
      <c r="A75" s="50" t="s">
        <v>117</v>
      </c>
      <c r="B75" s="50"/>
      <c r="C75" s="50"/>
      <c r="D75" s="50"/>
      <c r="E75" s="50"/>
      <c r="F75" s="50"/>
      <c r="G75" s="50"/>
      <c r="H75" s="50"/>
    </row>
    <row r="76" spans="1:8" ht="12.75" x14ac:dyDescent="0.25">
      <c r="A76" s="16" t="s">
        <v>1</v>
      </c>
      <c r="B76" s="17" t="s">
        <v>2</v>
      </c>
      <c r="C76" s="17" t="s">
        <v>3</v>
      </c>
      <c r="D76" s="16" t="s">
        <v>4</v>
      </c>
      <c r="E76" s="16" t="s">
        <v>5</v>
      </c>
      <c r="F76" s="17" t="s">
        <v>6</v>
      </c>
      <c r="G76" s="16" t="s">
        <v>7</v>
      </c>
      <c r="H76" s="16" t="s">
        <v>8</v>
      </c>
    </row>
    <row r="77" spans="1:8" ht="12.75" x14ac:dyDescent="0.25">
      <c r="A77" s="18" t="s">
        <v>118</v>
      </c>
      <c r="B77" s="19" t="s">
        <v>119</v>
      </c>
      <c r="C77" s="19" t="s">
        <v>120</v>
      </c>
      <c r="D77" s="21">
        <f>Rozvodnice!F14</f>
        <v>0</v>
      </c>
      <c r="E77" s="21">
        <v>1</v>
      </c>
      <c r="F77" s="19" t="s">
        <v>18</v>
      </c>
      <c r="G77" s="21">
        <f>E77*D77</f>
        <v>0</v>
      </c>
      <c r="H77" s="22">
        <v>0.21</v>
      </c>
    </row>
    <row r="78" spans="1:8" ht="38.25" x14ac:dyDescent="0.25">
      <c r="A78" s="18" t="s">
        <v>121</v>
      </c>
      <c r="B78" s="19" t="s">
        <v>122</v>
      </c>
      <c r="C78" s="19" t="s">
        <v>123</v>
      </c>
      <c r="D78" s="21">
        <f>Rozvodnice!F18</f>
        <v>0</v>
      </c>
      <c r="E78" s="21">
        <v>1</v>
      </c>
      <c r="F78" s="19" t="s">
        <v>124</v>
      </c>
      <c r="G78" s="21">
        <f>E78*D78</f>
        <v>0</v>
      </c>
      <c r="H78" s="22">
        <v>0.21</v>
      </c>
    </row>
    <row r="79" spans="1:8" ht="12.75" x14ac:dyDescent="0.25">
      <c r="A79" s="23"/>
      <c r="B79" s="23"/>
      <c r="C79" s="23"/>
      <c r="D79" s="23"/>
      <c r="E79" s="23"/>
      <c r="F79" s="23"/>
      <c r="G79" s="23"/>
      <c r="H79" s="24"/>
    </row>
    <row r="80" spans="1:8" ht="13.5" thickBot="1" x14ac:dyDescent="0.3">
      <c r="A80" s="25" t="s">
        <v>125</v>
      </c>
      <c r="B80" s="23"/>
      <c r="C80" s="23"/>
      <c r="D80" s="23"/>
      <c r="E80" s="23"/>
      <c r="F80" s="23"/>
      <c r="G80" s="23"/>
      <c r="H80" s="23"/>
    </row>
    <row r="81" spans="1:8" ht="13.5" thickTop="1" x14ac:dyDescent="0.25">
      <c r="A81" s="26"/>
      <c r="B81" s="26"/>
      <c r="C81" s="26"/>
      <c r="D81" s="26"/>
      <c r="E81" s="26"/>
      <c r="F81" s="26"/>
      <c r="G81" s="32">
        <f>SUM(G77:G80)</f>
        <v>0</v>
      </c>
      <c r="H81" s="26"/>
    </row>
    <row r="82" spans="1:8" ht="12.75" x14ac:dyDescent="0.25">
      <c r="A82" s="23"/>
      <c r="B82" s="23"/>
      <c r="C82" s="23"/>
      <c r="D82" s="23"/>
      <c r="E82" s="23"/>
      <c r="F82" s="23"/>
      <c r="G82" s="23"/>
      <c r="H82" s="23"/>
    </row>
    <row r="83" spans="1:8" ht="13.5" x14ac:dyDescent="0.25">
      <c r="A83" s="28"/>
      <c r="B83" s="23"/>
      <c r="C83" s="23"/>
      <c r="D83" s="23"/>
      <c r="E83" s="23"/>
      <c r="F83" s="23"/>
      <c r="G83" s="23"/>
      <c r="H83" s="23"/>
    </row>
    <row r="84" spans="1:8" ht="13.5" x14ac:dyDescent="0.25">
      <c r="A84" s="29"/>
      <c r="B84" s="23"/>
      <c r="C84" s="23"/>
      <c r="D84" s="23"/>
      <c r="E84" s="23"/>
      <c r="F84" s="23"/>
      <c r="G84" s="23"/>
      <c r="H84" s="23"/>
    </row>
    <row r="85" spans="1:8" ht="12.75" x14ac:dyDescent="0.25">
      <c r="A85" s="23"/>
      <c r="B85" s="23"/>
      <c r="C85" s="23"/>
      <c r="D85" s="23"/>
      <c r="E85" s="23"/>
      <c r="F85" s="23"/>
      <c r="G85" s="23"/>
      <c r="H85" s="23"/>
    </row>
    <row r="86" spans="1:8" ht="12.75" x14ac:dyDescent="0.25">
      <c r="A86" s="50" t="s">
        <v>126</v>
      </c>
      <c r="B86" s="50"/>
      <c r="C86" s="50"/>
      <c r="D86" s="50"/>
      <c r="E86" s="50"/>
      <c r="F86" s="50"/>
      <c r="G86" s="50"/>
      <c r="H86" s="50"/>
    </row>
    <row r="87" spans="1:8" ht="12.75" x14ac:dyDescent="0.25">
      <c r="A87" s="16" t="s">
        <v>1</v>
      </c>
      <c r="B87" s="17" t="s">
        <v>2</v>
      </c>
      <c r="C87" s="17" t="s">
        <v>3</v>
      </c>
      <c r="D87" s="16" t="s">
        <v>4</v>
      </c>
      <c r="E87" s="16" t="s">
        <v>5</v>
      </c>
      <c r="F87" s="17" t="s">
        <v>6</v>
      </c>
      <c r="G87" s="16" t="s">
        <v>7</v>
      </c>
      <c r="H87" s="16" t="s">
        <v>8</v>
      </c>
    </row>
    <row r="88" spans="1:8" ht="12.75" x14ac:dyDescent="0.25">
      <c r="A88" s="18">
        <v>1</v>
      </c>
      <c r="B88" s="19" t="s">
        <v>127</v>
      </c>
      <c r="C88" s="19" t="s">
        <v>128</v>
      </c>
      <c r="D88" s="20"/>
      <c r="E88" s="21">
        <v>8</v>
      </c>
      <c r="F88" s="19" t="s">
        <v>129</v>
      </c>
      <c r="G88" s="21">
        <f>E88*D88</f>
        <v>0</v>
      </c>
      <c r="H88" s="22">
        <v>0.21</v>
      </c>
    </row>
    <row r="89" spans="1:8" ht="38.25" x14ac:dyDescent="0.25">
      <c r="A89" s="18">
        <v>2</v>
      </c>
      <c r="B89" s="19" t="s">
        <v>127</v>
      </c>
      <c r="C89" s="19" t="s">
        <v>130</v>
      </c>
      <c r="D89" s="20"/>
      <c r="E89" s="21">
        <v>12</v>
      </c>
      <c r="F89" s="19" t="s">
        <v>129</v>
      </c>
      <c r="G89" s="21">
        <f t="shared" ref="G89:G96" si="2">E89*D89</f>
        <v>0</v>
      </c>
      <c r="H89" s="22">
        <v>0.21</v>
      </c>
    </row>
    <row r="90" spans="1:8" ht="63.75" x14ac:dyDescent="0.25">
      <c r="A90" s="18">
        <v>3</v>
      </c>
      <c r="B90" s="19" t="s">
        <v>127</v>
      </c>
      <c r="C90" s="19" t="s">
        <v>131</v>
      </c>
      <c r="D90" s="20"/>
      <c r="E90" s="21">
        <v>4</v>
      </c>
      <c r="F90" s="19" t="s">
        <v>129</v>
      </c>
      <c r="G90" s="21">
        <f t="shared" si="2"/>
        <v>0</v>
      </c>
      <c r="H90" s="22">
        <v>0.21</v>
      </c>
    </row>
    <row r="91" spans="1:8" ht="25.5" x14ac:dyDescent="0.25">
      <c r="A91" s="18">
        <v>4</v>
      </c>
      <c r="B91" s="19" t="s">
        <v>127</v>
      </c>
      <c r="C91" s="19" t="s">
        <v>132</v>
      </c>
      <c r="D91" s="20"/>
      <c r="E91" s="21">
        <v>2</v>
      </c>
      <c r="F91" s="19" t="s">
        <v>129</v>
      </c>
      <c r="G91" s="21">
        <f t="shared" si="2"/>
        <v>0</v>
      </c>
      <c r="H91" s="22">
        <v>0.21</v>
      </c>
    </row>
    <row r="92" spans="1:8" ht="25.5" x14ac:dyDescent="0.25">
      <c r="A92" s="18">
        <v>5</v>
      </c>
      <c r="B92" s="19" t="s">
        <v>127</v>
      </c>
      <c r="C92" s="19" t="s">
        <v>133</v>
      </c>
      <c r="D92" s="20"/>
      <c r="E92" s="21">
        <v>4</v>
      </c>
      <c r="F92" s="19" t="s">
        <v>129</v>
      </c>
      <c r="G92" s="21">
        <f t="shared" si="2"/>
        <v>0</v>
      </c>
      <c r="H92" s="22">
        <v>0.21</v>
      </c>
    </row>
    <row r="93" spans="1:8" ht="51" x14ac:dyDescent="0.25">
      <c r="A93" s="18">
        <v>6</v>
      </c>
      <c r="B93" s="19" t="s">
        <v>127</v>
      </c>
      <c r="C93" s="19" t="s">
        <v>134</v>
      </c>
      <c r="D93" s="20"/>
      <c r="E93" s="21">
        <v>8</v>
      </c>
      <c r="F93" s="19" t="s">
        <v>129</v>
      </c>
      <c r="G93" s="21">
        <f t="shared" si="2"/>
        <v>0</v>
      </c>
      <c r="H93" s="22">
        <v>0.21</v>
      </c>
    </row>
    <row r="94" spans="1:8" ht="25.5" x14ac:dyDescent="0.25">
      <c r="A94" s="18">
        <v>7</v>
      </c>
      <c r="B94" s="19" t="s">
        <v>127</v>
      </c>
      <c r="C94" s="19" t="s">
        <v>135</v>
      </c>
      <c r="D94" s="20"/>
      <c r="E94" s="21">
        <v>2</v>
      </c>
      <c r="F94" s="19" t="s">
        <v>129</v>
      </c>
      <c r="G94" s="21">
        <f t="shared" si="2"/>
        <v>0</v>
      </c>
      <c r="H94" s="22">
        <v>0.21</v>
      </c>
    </row>
    <row r="95" spans="1:8" ht="25.5" x14ac:dyDescent="0.25">
      <c r="A95" s="18">
        <v>8</v>
      </c>
      <c r="B95" s="19" t="s">
        <v>127</v>
      </c>
      <c r="C95" s="19" t="s">
        <v>136</v>
      </c>
      <c r="D95" s="20"/>
      <c r="E95" s="21">
        <v>2</v>
      </c>
      <c r="F95" s="19" t="s">
        <v>129</v>
      </c>
      <c r="G95" s="21">
        <f t="shared" si="2"/>
        <v>0</v>
      </c>
      <c r="H95" s="22">
        <v>0.21</v>
      </c>
    </row>
    <row r="96" spans="1:8" ht="12.75" x14ac:dyDescent="0.25">
      <c r="A96" s="18">
        <v>9</v>
      </c>
      <c r="B96" s="19" t="s">
        <v>127</v>
      </c>
      <c r="C96" s="19" t="s">
        <v>137</v>
      </c>
      <c r="D96" s="20"/>
      <c r="E96" s="21">
        <v>2</v>
      </c>
      <c r="F96" s="19" t="s">
        <v>129</v>
      </c>
      <c r="G96" s="21">
        <f t="shared" si="2"/>
        <v>0</v>
      </c>
      <c r="H96" s="22">
        <v>0.21</v>
      </c>
    </row>
    <row r="97" spans="1:8" ht="12.75" x14ac:dyDescent="0.25">
      <c r="A97" s="23"/>
      <c r="B97" s="23"/>
      <c r="C97" s="23"/>
      <c r="D97" s="23"/>
      <c r="E97" s="23"/>
      <c r="F97" s="23"/>
      <c r="G97" s="23"/>
      <c r="H97" s="24"/>
    </row>
    <row r="98" spans="1:8" ht="13.5" thickBot="1" x14ac:dyDescent="0.3">
      <c r="A98" s="25" t="s">
        <v>138</v>
      </c>
      <c r="B98" s="23"/>
      <c r="C98" s="23"/>
      <c r="D98" s="23"/>
      <c r="E98" s="23"/>
      <c r="F98" s="23"/>
      <c r="G98" s="23"/>
      <c r="H98" s="23"/>
    </row>
    <row r="99" spans="1:8" ht="13.5" thickTop="1" x14ac:dyDescent="0.25">
      <c r="A99" s="26"/>
      <c r="B99" s="26"/>
      <c r="C99" s="26"/>
      <c r="D99" s="26"/>
      <c r="E99" s="26"/>
      <c r="F99" s="26"/>
      <c r="G99" s="32">
        <f>SUM(G88:G98)</f>
        <v>0</v>
      </c>
      <c r="H99" s="26"/>
    </row>
    <row r="100" spans="1:8" ht="12.75" x14ac:dyDescent="0.25">
      <c r="A100" s="23"/>
      <c r="B100" s="23"/>
      <c r="C100" s="23"/>
      <c r="D100" s="23"/>
      <c r="E100" s="23"/>
      <c r="F100" s="23"/>
      <c r="G100" s="23"/>
      <c r="H100" s="23"/>
    </row>
    <row r="101" spans="1:8" ht="12.75" x14ac:dyDescent="0.25">
      <c r="A101" s="3"/>
    </row>
    <row r="102" spans="1:8" ht="12" x14ac:dyDescent="0.25">
      <c r="A102" s="2"/>
    </row>
  </sheetData>
  <sheetProtection sheet="1" objects="1" scenarios="1"/>
  <mergeCells count="4">
    <mergeCell ref="A1:H1"/>
    <mergeCell ref="A41:H41"/>
    <mergeCell ref="A75:H75"/>
    <mergeCell ref="A86:H86"/>
  </mergeCells>
  <pageMargins left="0.7" right="0.7" top="0.78740157499999996" bottom="0.78740157499999996" header="0.3" footer="0.3"/>
  <pageSetup paperSize="9" orientation="portrait" r:id="rId1"/>
  <headerFooter>
    <oddFooter>&amp;CStrana 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18"/>
  <sheetViews>
    <sheetView topLeftCell="A10" workbookViewId="0">
      <selection activeCell="J22" sqref="J22"/>
    </sheetView>
  </sheetViews>
  <sheetFormatPr defaultRowHeight="15" x14ac:dyDescent="0.25"/>
  <cols>
    <col min="1" max="1" width="4.28515625" customWidth="1"/>
    <col min="3" max="3" width="50.5703125" customWidth="1"/>
    <col min="6" max="6" width="13" customWidth="1"/>
  </cols>
  <sheetData>
    <row r="1" spans="1:6" ht="39" thickBot="1" x14ac:dyDescent="0.3">
      <c r="A1" s="6" t="s">
        <v>162</v>
      </c>
      <c r="B1" s="53" t="s">
        <v>163</v>
      </c>
      <c r="C1" s="53"/>
      <c r="D1" s="14" t="s">
        <v>192</v>
      </c>
      <c r="E1" s="7" t="s">
        <v>164</v>
      </c>
      <c r="F1" s="7" t="s">
        <v>165</v>
      </c>
    </row>
    <row r="2" spans="1:6" x14ac:dyDescent="0.25">
      <c r="A2" s="8" t="s">
        <v>166</v>
      </c>
      <c r="B2" s="9"/>
      <c r="C2" s="9"/>
      <c r="D2" s="9"/>
      <c r="E2" s="9"/>
      <c r="F2" s="9"/>
    </row>
    <row r="3" spans="1:6" x14ac:dyDescent="0.25">
      <c r="A3" s="10" t="s">
        <v>167</v>
      </c>
      <c r="B3" s="51" t="s">
        <v>168</v>
      </c>
      <c r="C3" s="52"/>
      <c r="D3" s="48"/>
      <c r="E3" s="11">
        <v>1</v>
      </c>
      <c r="F3" s="12">
        <f>E3*D3</f>
        <v>0</v>
      </c>
    </row>
    <row r="4" spans="1:6" x14ac:dyDescent="0.25">
      <c r="A4" s="10" t="s">
        <v>169</v>
      </c>
      <c r="B4" s="51" t="s">
        <v>170</v>
      </c>
      <c r="C4" s="52"/>
      <c r="D4" s="48"/>
      <c r="E4" s="11">
        <v>4</v>
      </c>
      <c r="F4" s="12">
        <f t="shared" ref="F4:F13" si="0">E4*D4</f>
        <v>0</v>
      </c>
    </row>
    <row r="5" spans="1:6" x14ac:dyDescent="0.25">
      <c r="A5" s="10" t="s">
        <v>171</v>
      </c>
      <c r="B5" s="51" t="s">
        <v>172</v>
      </c>
      <c r="C5" s="52"/>
      <c r="D5" s="48"/>
      <c r="E5" s="11">
        <v>1</v>
      </c>
      <c r="F5" s="12">
        <f t="shared" si="0"/>
        <v>0</v>
      </c>
    </row>
    <row r="6" spans="1:6" x14ac:dyDescent="0.25">
      <c r="A6" s="10" t="s">
        <v>173</v>
      </c>
      <c r="B6" s="51" t="s">
        <v>174</v>
      </c>
      <c r="C6" s="52"/>
      <c r="D6" s="48"/>
      <c r="E6" s="11">
        <v>1</v>
      </c>
      <c r="F6" s="12">
        <f t="shared" si="0"/>
        <v>0</v>
      </c>
    </row>
    <row r="7" spans="1:6" x14ac:dyDescent="0.25">
      <c r="A7" s="10" t="s">
        <v>175</v>
      </c>
      <c r="B7" s="51" t="s">
        <v>176</v>
      </c>
      <c r="C7" s="52"/>
      <c r="D7" s="48"/>
      <c r="E7" s="11">
        <v>1</v>
      </c>
      <c r="F7" s="12">
        <f t="shared" si="0"/>
        <v>0</v>
      </c>
    </row>
    <row r="8" spans="1:6" x14ac:dyDescent="0.25">
      <c r="A8" s="10" t="s">
        <v>177</v>
      </c>
      <c r="B8" s="51" t="s">
        <v>178</v>
      </c>
      <c r="C8" s="52"/>
      <c r="D8" s="48"/>
      <c r="E8" s="11">
        <v>1</v>
      </c>
      <c r="F8" s="12">
        <f t="shared" si="0"/>
        <v>0</v>
      </c>
    </row>
    <row r="9" spans="1:6" x14ac:dyDescent="0.25">
      <c r="A9" s="10" t="s">
        <v>179</v>
      </c>
      <c r="B9" s="51" t="s">
        <v>180</v>
      </c>
      <c r="C9" s="52"/>
      <c r="D9" s="48"/>
      <c r="E9" s="11">
        <v>1</v>
      </c>
      <c r="F9" s="12">
        <f t="shared" si="0"/>
        <v>0</v>
      </c>
    </row>
    <row r="10" spans="1:6" x14ac:dyDescent="0.25">
      <c r="A10" s="10" t="s">
        <v>181</v>
      </c>
      <c r="B10" s="51" t="s">
        <v>182</v>
      </c>
      <c r="C10" s="52"/>
      <c r="D10" s="48"/>
      <c r="E10" s="11">
        <v>1</v>
      </c>
      <c r="F10" s="12">
        <f t="shared" si="0"/>
        <v>0</v>
      </c>
    </row>
    <row r="11" spans="1:6" x14ac:dyDescent="0.25">
      <c r="A11" s="10" t="s">
        <v>183</v>
      </c>
      <c r="B11" s="51" t="s">
        <v>184</v>
      </c>
      <c r="C11" s="52"/>
      <c r="D11" s="48"/>
      <c r="E11" s="15">
        <v>1</v>
      </c>
      <c r="F11" s="12">
        <f t="shared" si="0"/>
        <v>0</v>
      </c>
    </row>
    <row r="12" spans="1:6" x14ac:dyDescent="0.25">
      <c r="A12" s="10" t="s">
        <v>185</v>
      </c>
      <c r="B12" s="51" t="s">
        <v>186</v>
      </c>
      <c r="C12" s="52"/>
      <c r="D12" s="48"/>
      <c r="E12" s="11">
        <v>1</v>
      </c>
      <c r="F12" s="12">
        <f t="shared" si="0"/>
        <v>0</v>
      </c>
    </row>
    <row r="13" spans="1:6" x14ac:dyDescent="0.25">
      <c r="A13" s="10" t="s">
        <v>187</v>
      </c>
      <c r="B13" s="51" t="s">
        <v>188</v>
      </c>
      <c r="C13" s="52"/>
      <c r="D13" s="48"/>
      <c r="E13" s="11">
        <v>1</v>
      </c>
      <c r="F13" s="12">
        <f t="shared" si="0"/>
        <v>0</v>
      </c>
    </row>
    <row r="14" spans="1:6" ht="15.75" thickBot="1" x14ac:dyDescent="0.3">
      <c r="A14" s="4"/>
      <c r="B14" s="5"/>
      <c r="C14" s="5"/>
      <c r="D14" s="5"/>
      <c r="E14" s="5"/>
      <c r="F14" s="13">
        <f>SUM(F3:F13)</f>
        <v>0</v>
      </c>
    </row>
    <row r="15" spans="1:6" x14ac:dyDescent="0.25">
      <c r="A15" s="8" t="s">
        <v>189</v>
      </c>
      <c r="B15" s="9"/>
      <c r="C15" s="9"/>
      <c r="D15" s="9"/>
      <c r="E15" s="9"/>
      <c r="F15" s="9"/>
    </row>
    <row r="16" spans="1:6" x14ac:dyDescent="0.25">
      <c r="A16" s="10" t="s">
        <v>167</v>
      </c>
      <c r="B16" s="51" t="s">
        <v>190</v>
      </c>
      <c r="C16" s="52"/>
      <c r="D16" s="48"/>
      <c r="E16" s="11">
        <v>1</v>
      </c>
      <c r="F16" s="12">
        <f>E16*D16</f>
        <v>0</v>
      </c>
    </row>
    <row r="17" spans="1:6" x14ac:dyDescent="0.25">
      <c r="A17" s="10" t="s">
        <v>169</v>
      </c>
      <c r="B17" s="51" t="s">
        <v>191</v>
      </c>
      <c r="C17" s="52"/>
      <c r="D17" s="48"/>
      <c r="E17" s="11">
        <v>1</v>
      </c>
      <c r="F17" s="12">
        <f>E17*D17</f>
        <v>0</v>
      </c>
    </row>
    <row r="18" spans="1:6" ht="15.75" thickBot="1" x14ac:dyDescent="0.3">
      <c r="A18" s="4"/>
      <c r="B18" s="5"/>
      <c r="C18" s="5"/>
      <c r="D18" s="5"/>
      <c r="E18" s="5"/>
      <c r="F18" s="13">
        <f>SUM(F16:F17)</f>
        <v>0</v>
      </c>
    </row>
  </sheetData>
  <sheetProtection sheet="1" objects="1" scenarios="1"/>
  <mergeCells count="14">
    <mergeCell ref="B1:C1"/>
    <mergeCell ref="B3:C3"/>
    <mergeCell ref="B4:C4"/>
    <mergeCell ref="B5:C5"/>
    <mergeCell ref="B6:C6"/>
    <mergeCell ref="B12:C12"/>
    <mergeCell ref="B13:C13"/>
    <mergeCell ref="B16:C16"/>
    <mergeCell ref="B17:C17"/>
    <mergeCell ref="B7:C7"/>
    <mergeCell ref="B8:C8"/>
    <mergeCell ref="B9:C9"/>
    <mergeCell ref="B10:C10"/>
    <mergeCell ref="B11:C11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Rekapitulace</vt:lpstr>
      <vt:lpstr>Položky</vt:lpstr>
      <vt:lpstr>Rozvodnice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Pavlů</dc:creator>
  <cp:lastModifiedBy>Pavlů</cp:lastModifiedBy>
  <dcterms:created xsi:type="dcterms:W3CDTF">2024-05-30T12:23:10Z</dcterms:created>
  <dcterms:modified xsi:type="dcterms:W3CDTF">2024-05-31T07:59:31Z</dcterms:modified>
</cp:coreProperties>
</file>